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F:\Du lieu Tong hop\Lam KH ĐTC\Lam KH 2024\Thang 10-12\6.2. UBND, Ban can su Dang bc\TTr UBND_trinh hop HĐND\TTr hop HDND_sau hop BCH\"/>
    </mc:Choice>
  </mc:AlternateContent>
  <bookViews>
    <workbookView xWindow="-120" yWindow="-120" windowWidth="19440" windowHeight="15000" tabRatio="919" activeTab="6"/>
  </bookViews>
  <sheets>
    <sheet name="PL1" sheetId="19" r:id="rId1"/>
    <sheet name="PL02_dieu chuyen (2)" sheetId="16" r:id="rId2"/>
    <sheet name="PL3a" sheetId="21" r:id="rId3"/>
    <sheet name="PL3b" sheetId="22" r:id="rId4"/>
    <sheet name="PL4" sheetId="20" r:id="rId5"/>
    <sheet name="05a_PPP" sheetId="23" r:id="rId6"/>
    <sheet name="05b_CTDT" sheetId="4" r:id="rId7"/>
    <sheet name="04_TH_NSH" sheetId="11" state="hidden" r:id="rId8"/>
    <sheet name="05_TH_NSX" sheetId="12" state="hidden" r:id="rId9"/>
    <sheet name="PL01_gn" sheetId="1" state="hidden" r:id="rId10"/>
    <sheet name="Sheet1" sheetId="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s>
  <definedNames>
    <definedName name="\0" localSheetId="1">'[1]PNT-QUOT-#3'!#REF!</definedName>
    <definedName name="\0">'[1]PNT-QUOT-#3'!#REF!</definedName>
    <definedName name="\d" localSheetId="1">'[2]???????-BLDG'!#REF!</definedName>
    <definedName name="\d">'[2]???????-BLDG'!#REF!</definedName>
    <definedName name="\e" localSheetId="1">'[2]???????-BLDG'!#REF!</definedName>
    <definedName name="\e">'[2]???????-BLDG'!#REF!</definedName>
    <definedName name="\f" localSheetId="1">'[2]???????-BLDG'!#REF!</definedName>
    <definedName name="\f">'[2]???????-BLDG'!#REF!</definedName>
    <definedName name="\g" localSheetId="1">'[2]???????-BLDG'!#REF!</definedName>
    <definedName name="\g">'[2]???????-BLDG'!#REF!</definedName>
    <definedName name="\h" localSheetId="1">'[2]???????-BLDG'!#REF!</definedName>
    <definedName name="\h">'[2]???????-BLDG'!#REF!</definedName>
    <definedName name="\i" localSheetId="1">'[2]???????-BLDG'!#REF!</definedName>
    <definedName name="\i">'[2]???????-BLDG'!#REF!</definedName>
    <definedName name="\j" localSheetId="1">'[2]???????-BLDG'!#REF!</definedName>
    <definedName name="\j">'[2]???????-BLDG'!#REF!</definedName>
    <definedName name="\k" localSheetId="1">'[2]???????-BLDG'!#REF!</definedName>
    <definedName name="\k">'[2]???????-BLDG'!#REF!</definedName>
    <definedName name="\l" localSheetId="1">'[2]???????-BLDG'!#REF!</definedName>
    <definedName name="\l">'[2]???????-BLDG'!#REF!</definedName>
    <definedName name="\m" localSheetId="1">'[2]???????-BLDG'!#REF!</definedName>
    <definedName name="\m">'[2]???????-BLDG'!#REF!</definedName>
    <definedName name="\n" localSheetId="1">'[2]???????-BLDG'!#REF!</definedName>
    <definedName name="\n">'[2]???????-BLDG'!#REF!</definedName>
    <definedName name="\o" localSheetId="1">'[2]???????-BLDG'!#REF!</definedName>
    <definedName name="\o">'[2]???????-BLDG'!#REF!</definedName>
    <definedName name="\z" localSheetId="1">'[1]COAT&amp;WRAP-QIOT-#3'!#REF!</definedName>
    <definedName name="\z">'[1]COAT&amp;WRAP-QIOT-#3'!#REF!</definedName>
    <definedName name="______boi1" localSheetId="1">#REF!</definedName>
    <definedName name="______boi1">#REF!</definedName>
    <definedName name="______boi2" localSheetId="1">#REF!</definedName>
    <definedName name="______boi2">#REF!</definedName>
    <definedName name="______CON1" localSheetId="1">#REF!</definedName>
    <definedName name="______CON1">#REF!</definedName>
    <definedName name="______CON2" localSheetId="1">#REF!</definedName>
    <definedName name="______CON2">#REF!</definedName>
    <definedName name="______ddn400" localSheetId="1">#REF!</definedName>
    <definedName name="______ddn400">#REF!</definedName>
    <definedName name="______ddn600" localSheetId="1">#REF!</definedName>
    <definedName name="______ddn600">#REF!</definedName>
    <definedName name="______km190" localSheetId="1">#REF!</definedName>
    <definedName name="______km190">#REF!</definedName>
    <definedName name="______km191" localSheetId="1">#REF!</definedName>
    <definedName name="______km191">#REF!</definedName>
    <definedName name="______km192" localSheetId="1">#REF!</definedName>
    <definedName name="______km192">#REF!</definedName>
    <definedName name="______MAC12" localSheetId="1">#REF!</definedName>
    <definedName name="______MAC12">#REF!</definedName>
    <definedName name="______MAC46" localSheetId="1">#REF!</definedName>
    <definedName name="______MAC46">#REF!</definedName>
    <definedName name="______NET2" localSheetId="1">#REF!</definedName>
    <definedName name="______NET2">#REF!</definedName>
    <definedName name="______sc1" localSheetId="1">#REF!</definedName>
    <definedName name="______sc1">#REF!</definedName>
    <definedName name="______SC2" localSheetId="1">#REF!</definedName>
    <definedName name="______SC2">#REF!</definedName>
    <definedName name="______sc3" localSheetId="1">#REF!</definedName>
    <definedName name="______sc3">#REF!</definedName>
    <definedName name="______TL1" localSheetId="1">#REF!</definedName>
    <definedName name="______TL1">#REF!</definedName>
    <definedName name="______TL2" localSheetId="1">#REF!</definedName>
    <definedName name="______TL2">#REF!</definedName>
    <definedName name="______TLA120" localSheetId="1">#REF!</definedName>
    <definedName name="______TLA120">#REF!</definedName>
    <definedName name="______TLA35" localSheetId="1">#REF!</definedName>
    <definedName name="______TLA35">#REF!</definedName>
    <definedName name="______TLA50" localSheetId="1">#REF!</definedName>
    <definedName name="______TLA50">#REF!</definedName>
    <definedName name="______TLA70" localSheetId="1">#REF!</definedName>
    <definedName name="______TLA70">#REF!</definedName>
    <definedName name="______TLA95" localSheetId="1">#REF!</definedName>
    <definedName name="______TLA95">#REF!</definedName>
    <definedName name="_____boi1" localSheetId="1">#REF!</definedName>
    <definedName name="_____boi1">#REF!</definedName>
    <definedName name="_____boi2" localSheetId="1">#REF!</definedName>
    <definedName name="_____boi2">#REF!</definedName>
    <definedName name="_____CON1" localSheetId="1">#REF!</definedName>
    <definedName name="_____CON1">#REF!</definedName>
    <definedName name="_____CON2" localSheetId="1">#REF!</definedName>
    <definedName name="_____CON2">#REF!</definedName>
    <definedName name="_____ddn400" localSheetId="1">#REF!</definedName>
    <definedName name="_____ddn400">#REF!</definedName>
    <definedName name="_____ddn600" localSheetId="1">#REF!</definedName>
    <definedName name="_____ddn600">#REF!</definedName>
    <definedName name="_____KM188" localSheetId="1">#REF!</definedName>
    <definedName name="_____KM188">#REF!</definedName>
    <definedName name="_____km189" localSheetId="1">#REF!</definedName>
    <definedName name="_____km189">#REF!</definedName>
    <definedName name="_____km190" localSheetId="1">#REF!</definedName>
    <definedName name="_____km190">#REF!</definedName>
    <definedName name="_____km191" localSheetId="1">#REF!</definedName>
    <definedName name="_____km191">#REF!</definedName>
    <definedName name="_____km192" localSheetId="1">#REF!</definedName>
    <definedName name="_____km192">#REF!</definedName>
    <definedName name="_____km193" localSheetId="1">#REF!</definedName>
    <definedName name="_____km193">#REF!</definedName>
    <definedName name="_____km194" localSheetId="1">#REF!</definedName>
    <definedName name="_____km194">#REF!</definedName>
    <definedName name="_____km195" localSheetId="1">#REF!</definedName>
    <definedName name="_____km195">#REF!</definedName>
    <definedName name="_____km196" localSheetId="1">#REF!</definedName>
    <definedName name="_____km196">#REF!</definedName>
    <definedName name="_____km197" localSheetId="1">#REF!</definedName>
    <definedName name="_____km197">#REF!</definedName>
    <definedName name="_____km198" localSheetId="1">#REF!</definedName>
    <definedName name="_____km198">#REF!</definedName>
    <definedName name="_____MAC12" localSheetId="1">#REF!</definedName>
    <definedName name="_____MAC12">#REF!</definedName>
    <definedName name="_____MAC46" localSheetId="1">#REF!</definedName>
    <definedName name="_____MAC46">#REF!</definedName>
    <definedName name="_____NCL100" localSheetId="1">#REF!</definedName>
    <definedName name="_____NCL100">#REF!</definedName>
    <definedName name="_____NCL200" localSheetId="1">#REF!</definedName>
    <definedName name="_____NCL200">#REF!</definedName>
    <definedName name="_____NCL250" localSheetId="1">#REF!</definedName>
    <definedName name="_____NCL250">#REF!</definedName>
    <definedName name="_____NET2" localSheetId="1">#REF!</definedName>
    <definedName name="_____NET2">#REF!</definedName>
    <definedName name="_____nin190" localSheetId="1">#REF!</definedName>
    <definedName name="_____nin190">#REF!</definedName>
    <definedName name="_____sc1" localSheetId="1">#REF!</definedName>
    <definedName name="_____sc1">#REF!</definedName>
    <definedName name="_____SC2" localSheetId="1">#REF!</definedName>
    <definedName name="_____SC2">#REF!</definedName>
    <definedName name="_____sc3" localSheetId="1">#REF!</definedName>
    <definedName name="_____sc3">#REF!</definedName>
    <definedName name="_____SN3" localSheetId="1">#REF!</definedName>
    <definedName name="_____SN3">#REF!</definedName>
    <definedName name="_____TL1" localSheetId="1">#REF!</definedName>
    <definedName name="_____TL1">#REF!</definedName>
    <definedName name="_____TL2" localSheetId="1">#REF!</definedName>
    <definedName name="_____TL2">#REF!</definedName>
    <definedName name="_____TL3" localSheetId="1">#REF!</definedName>
    <definedName name="_____TL3">#REF!</definedName>
    <definedName name="_____TLA120" localSheetId="1">#REF!</definedName>
    <definedName name="_____TLA120">#REF!</definedName>
    <definedName name="_____TLA35" localSheetId="1">#REF!</definedName>
    <definedName name="_____TLA35">#REF!</definedName>
    <definedName name="_____TLA50" localSheetId="1">#REF!</definedName>
    <definedName name="_____TLA50">#REF!</definedName>
    <definedName name="_____TLA70" localSheetId="1">#REF!</definedName>
    <definedName name="_____TLA70">#REF!</definedName>
    <definedName name="_____TLA95" localSheetId="1">#REF!</definedName>
    <definedName name="_____TLA95">#REF!</definedName>
    <definedName name="_____VL100" localSheetId="1">#REF!</definedName>
    <definedName name="_____VL100">#REF!</definedName>
    <definedName name="_____VL250" localSheetId="1">#REF!</definedName>
    <definedName name="_____VL250">#REF!</definedName>
    <definedName name="____a1" localSheetId="7" hidden="1">{"'Sheet1'!$L$16"}</definedName>
    <definedName name="____a1" localSheetId="8" hidden="1">{"'Sheet1'!$L$16"}</definedName>
    <definedName name="____a1" localSheetId="1" hidden="1">{"'Sheet1'!$L$16"}</definedName>
    <definedName name="____a1" localSheetId="2" hidden="1">{"'Sheet1'!$L$16"}</definedName>
    <definedName name="____a1" localSheetId="3" hidden="1">{"'Sheet1'!$L$16"}</definedName>
    <definedName name="____a1" localSheetId="4" hidden="1">{"'Sheet1'!$L$16"}</definedName>
    <definedName name="____a1" hidden="1">{"'Sheet1'!$L$16"}</definedName>
    <definedName name="____atn1" localSheetId="1">#REF!</definedName>
    <definedName name="____atn1">#REF!</definedName>
    <definedName name="____atn10" localSheetId="1">#REF!</definedName>
    <definedName name="____atn10">#REF!</definedName>
    <definedName name="____atn2" localSheetId="1">#REF!</definedName>
    <definedName name="____atn2">#REF!</definedName>
    <definedName name="____atn3" localSheetId="1">#REF!</definedName>
    <definedName name="____atn3">#REF!</definedName>
    <definedName name="____atn4" localSheetId="1">#REF!</definedName>
    <definedName name="____atn4">#REF!</definedName>
    <definedName name="____atn5" localSheetId="1">#REF!</definedName>
    <definedName name="____atn5">#REF!</definedName>
    <definedName name="____atn6" localSheetId="1">#REF!</definedName>
    <definedName name="____atn6">#REF!</definedName>
    <definedName name="____atn7" localSheetId="1">#REF!</definedName>
    <definedName name="____atn7">#REF!</definedName>
    <definedName name="____atn8" localSheetId="1">#REF!</definedName>
    <definedName name="____atn8">#REF!</definedName>
    <definedName name="____atn9" localSheetId="1">#REF!</definedName>
    <definedName name="____atn9">#REF!</definedName>
    <definedName name="____B1" localSheetId="7" hidden="1">{"'Sheet1'!$L$16"}</definedName>
    <definedName name="____B1" localSheetId="8" hidden="1">{"'Sheet1'!$L$16"}</definedName>
    <definedName name="____B1" localSheetId="1" hidden="1">{"'Sheet1'!$L$16"}</definedName>
    <definedName name="____B1" localSheetId="2" hidden="1">{"'Sheet1'!$L$16"}</definedName>
    <definedName name="____B1" localSheetId="3" hidden="1">{"'Sheet1'!$L$16"}</definedName>
    <definedName name="____B1" localSheetId="4" hidden="1">{"'Sheet1'!$L$16"}</definedName>
    <definedName name="____B1" hidden="1">{"'Sheet1'!$L$16"}</definedName>
    <definedName name="____ban2" localSheetId="7" hidden="1">{"'Sheet1'!$L$16"}</definedName>
    <definedName name="____ban2" localSheetId="8" hidden="1">{"'Sheet1'!$L$16"}</definedName>
    <definedName name="____ban2" localSheetId="1" hidden="1">{"'Sheet1'!$L$16"}</definedName>
    <definedName name="____ban2" localSheetId="2" hidden="1">{"'Sheet1'!$L$16"}</definedName>
    <definedName name="____ban2" localSheetId="3" hidden="1">{"'Sheet1'!$L$16"}</definedName>
    <definedName name="____ban2" localSheetId="4" hidden="1">{"'Sheet1'!$L$16"}</definedName>
    <definedName name="____ban2" hidden="1">{"'Sheet1'!$L$16"}</definedName>
    <definedName name="____boi1" localSheetId="1">#REF!</definedName>
    <definedName name="____boi1">#REF!</definedName>
    <definedName name="____boi2" localSheetId="1">#REF!</definedName>
    <definedName name="____boi2">#REF!</definedName>
    <definedName name="____cao1" localSheetId="1">#REF!</definedName>
    <definedName name="____cao1">#REF!</definedName>
    <definedName name="____cao2" localSheetId="1">#REF!</definedName>
    <definedName name="____cao2">#REF!</definedName>
    <definedName name="____cao3" localSheetId="1">#REF!</definedName>
    <definedName name="____cao3">#REF!</definedName>
    <definedName name="____cao4" localSheetId="1">#REF!</definedName>
    <definedName name="____cao4">#REF!</definedName>
    <definedName name="____cao5" localSheetId="1">#REF!</definedName>
    <definedName name="____cao5">#REF!</definedName>
    <definedName name="____cao6" localSheetId="1">#REF!</definedName>
    <definedName name="____cao6">#REF!</definedName>
    <definedName name="____CON1" localSheetId="1">#REF!</definedName>
    <definedName name="____CON1">#REF!</definedName>
    <definedName name="____CON2" localSheetId="1">#REF!</definedName>
    <definedName name="____CON2">#REF!</definedName>
    <definedName name="____dai1" localSheetId="1">#REF!</definedName>
    <definedName name="____dai1">#REF!</definedName>
    <definedName name="____dai2" localSheetId="1">#REF!</definedName>
    <definedName name="____dai2">#REF!</definedName>
    <definedName name="____dai3" localSheetId="1">#REF!</definedName>
    <definedName name="____dai3">#REF!</definedName>
    <definedName name="____dai4" localSheetId="1">#REF!</definedName>
    <definedName name="____dai4">#REF!</definedName>
    <definedName name="____dai5" localSheetId="1">#REF!</definedName>
    <definedName name="____dai5">#REF!</definedName>
    <definedName name="____dai6" localSheetId="1">#REF!</definedName>
    <definedName name="____dai6">#REF!</definedName>
    <definedName name="____dan1" localSheetId="1">#REF!</definedName>
    <definedName name="____dan1">#REF!</definedName>
    <definedName name="____dan2" localSheetId="1">#REF!</definedName>
    <definedName name="____dan2">#REF!</definedName>
    <definedName name="____ddn400" localSheetId="1">#REF!</definedName>
    <definedName name="____ddn400">#REF!</definedName>
    <definedName name="____ddn600" localSheetId="1">#REF!</definedName>
    <definedName name="____ddn600">#REF!</definedName>
    <definedName name="____h1" localSheetId="7" hidden="1">{"'Sheet1'!$L$16"}</definedName>
    <definedName name="____h1" localSheetId="8" hidden="1">{"'Sheet1'!$L$16"}</definedName>
    <definedName name="____h1" localSheetId="1" hidden="1">{"'Sheet1'!$L$16"}</definedName>
    <definedName name="____h1" localSheetId="2" hidden="1">{"'Sheet1'!$L$16"}</definedName>
    <definedName name="____h1" localSheetId="3" hidden="1">{"'Sheet1'!$L$16"}</definedName>
    <definedName name="____h1" localSheetId="4" hidden="1">{"'Sheet1'!$L$16"}</definedName>
    <definedName name="____h1" hidden="1">{"'Sheet1'!$L$16"}</definedName>
    <definedName name="____hsm2">1.1289</definedName>
    <definedName name="____hu1" localSheetId="7" hidden="1">{"'Sheet1'!$L$16"}</definedName>
    <definedName name="____hu1" localSheetId="8" hidden="1">{"'Sheet1'!$L$16"}</definedName>
    <definedName name="____hu1" localSheetId="1" hidden="1">{"'Sheet1'!$L$16"}</definedName>
    <definedName name="____hu1" localSheetId="2" hidden="1">{"'Sheet1'!$L$16"}</definedName>
    <definedName name="____hu1" localSheetId="3" hidden="1">{"'Sheet1'!$L$16"}</definedName>
    <definedName name="____hu1" localSheetId="4" hidden="1">{"'Sheet1'!$L$16"}</definedName>
    <definedName name="____hu1" hidden="1">{"'Sheet1'!$L$16"}</definedName>
    <definedName name="____hu2" localSheetId="7" hidden="1">{"'Sheet1'!$L$16"}</definedName>
    <definedName name="____hu2" localSheetId="8" hidden="1">{"'Sheet1'!$L$16"}</definedName>
    <definedName name="____hu2" localSheetId="1" hidden="1">{"'Sheet1'!$L$16"}</definedName>
    <definedName name="____hu2" localSheetId="2" hidden="1">{"'Sheet1'!$L$16"}</definedName>
    <definedName name="____hu2" localSheetId="3" hidden="1">{"'Sheet1'!$L$16"}</definedName>
    <definedName name="____hu2" localSheetId="4" hidden="1">{"'Sheet1'!$L$16"}</definedName>
    <definedName name="____hu2" hidden="1">{"'Sheet1'!$L$16"}</definedName>
    <definedName name="____hu5" localSheetId="7" hidden="1">{"'Sheet1'!$L$16"}</definedName>
    <definedName name="____hu5" localSheetId="8" hidden="1">{"'Sheet1'!$L$16"}</definedName>
    <definedName name="____hu5" localSheetId="1" hidden="1">{"'Sheet1'!$L$16"}</definedName>
    <definedName name="____hu5" localSheetId="2" hidden="1">{"'Sheet1'!$L$16"}</definedName>
    <definedName name="____hu5" localSheetId="3" hidden="1">{"'Sheet1'!$L$16"}</definedName>
    <definedName name="____hu5" localSheetId="4" hidden="1">{"'Sheet1'!$L$16"}</definedName>
    <definedName name="____hu5" hidden="1">{"'Sheet1'!$L$16"}</definedName>
    <definedName name="____hu6" localSheetId="7" hidden="1">{"'Sheet1'!$L$16"}</definedName>
    <definedName name="____hu6" localSheetId="8" hidden="1">{"'Sheet1'!$L$16"}</definedName>
    <definedName name="____hu6" localSheetId="1" hidden="1">{"'Sheet1'!$L$16"}</definedName>
    <definedName name="____hu6" localSheetId="2" hidden="1">{"'Sheet1'!$L$16"}</definedName>
    <definedName name="____hu6" localSheetId="3" hidden="1">{"'Sheet1'!$L$16"}</definedName>
    <definedName name="____hu6" localSheetId="4" hidden="1">{"'Sheet1'!$L$16"}</definedName>
    <definedName name="____hu6" hidden="1">{"'Sheet1'!$L$16"}</definedName>
    <definedName name="____KM188" localSheetId="1">#REF!</definedName>
    <definedName name="____KM188">#REF!</definedName>
    <definedName name="____km189" localSheetId="1">#REF!</definedName>
    <definedName name="____km189">#REF!</definedName>
    <definedName name="____km190" localSheetId="1">#REF!</definedName>
    <definedName name="____km190">#REF!</definedName>
    <definedName name="____km191" localSheetId="1">#REF!</definedName>
    <definedName name="____km191">#REF!</definedName>
    <definedName name="____km192" localSheetId="1">#REF!</definedName>
    <definedName name="____km192">#REF!</definedName>
    <definedName name="____km193" localSheetId="1">#REF!</definedName>
    <definedName name="____km193">#REF!</definedName>
    <definedName name="____km194" localSheetId="1">#REF!</definedName>
    <definedName name="____km194">#REF!</definedName>
    <definedName name="____km195" localSheetId="1">#REF!</definedName>
    <definedName name="____km195">#REF!</definedName>
    <definedName name="____km196" localSheetId="1">#REF!</definedName>
    <definedName name="____km196">#REF!</definedName>
    <definedName name="____km197" localSheetId="1">#REF!</definedName>
    <definedName name="____km197">#REF!</definedName>
    <definedName name="____km198" localSheetId="1">#REF!</definedName>
    <definedName name="____km198">#REF!</definedName>
    <definedName name="____M36" localSheetId="7" hidden="1">{"'Sheet1'!$L$16"}</definedName>
    <definedName name="____M36" localSheetId="8" hidden="1">{"'Sheet1'!$L$16"}</definedName>
    <definedName name="____M36" localSheetId="1" hidden="1">{"'Sheet1'!$L$16"}</definedName>
    <definedName name="____M36" localSheetId="2" hidden="1">{"'Sheet1'!$L$16"}</definedName>
    <definedName name="____M36" localSheetId="3" hidden="1">{"'Sheet1'!$L$16"}</definedName>
    <definedName name="____M36" localSheetId="4" hidden="1">{"'Sheet1'!$L$16"}</definedName>
    <definedName name="____M36" hidden="1">{"'Sheet1'!$L$16"}</definedName>
    <definedName name="____MAC12" localSheetId="1">#REF!</definedName>
    <definedName name="____MAC12">#REF!</definedName>
    <definedName name="____MAC46" localSheetId="1">#REF!</definedName>
    <definedName name="____MAC46">#REF!</definedName>
    <definedName name="____NCL100" localSheetId="1">#REF!</definedName>
    <definedName name="____NCL100">#REF!</definedName>
    <definedName name="____NCL200" localSheetId="1">#REF!</definedName>
    <definedName name="____NCL200">#REF!</definedName>
    <definedName name="____NCL250" localSheetId="1">#REF!</definedName>
    <definedName name="____NCL250">#REF!</definedName>
    <definedName name="____NET2" localSheetId="1">#REF!</definedName>
    <definedName name="____NET2">#REF!</definedName>
    <definedName name="____nin190" localSheetId="1">#REF!</definedName>
    <definedName name="____nin190">#REF!</definedName>
    <definedName name="____PA3" localSheetId="7" hidden="1">{"'Sheet1'!$L$16"}</definedName>
    <definedName name="____PA3" localSheetId="8" hidden="1">{"'Sheet1'!$L$16"}</definedName>
    <definedName name="____PA3" localSheetId="1" hidden="1">{"'Sheet1'!$L$16"}</definedName>
    <definedName name="____PA3" localSheetId="2" hidden="1">{"'Sheet1'!$L$16"}</definedName>
    <definedName name="____PA3" localSheetId="3" hidden="1">{"'Sheet1'!$L$16"}</definedName>
    <definedName name="____PA3" localSheetId="4" hidden="1">{"'Sheet1'!$L$16"}</definedName>
    <definedName name="____PA3" hidden="1">{"'Sheet1'!$L$16"}</definedName>
    <definedName name="____phi10" localSheetId="1">#REF!</definedName>
    <definedName name="____phi10">#REF!</definedName>
    <definedName name="____phi12" localSheetId="1">#REF!</definedName>
    <definedName name="____phi12">#REF!</definedName>
    <definedName name="____phi14" localSheetId="1">#REF!</definedName>
    <definedName name="____phi14">#REF!</definedName>
    <definedName name="____phi16" localSheetId="1">#REF!</definedName>
    <definedName name="____phi16">#REF!</definedName>
    <definedName name="____phi18" localSheetId="1">#REF!</definedName>
    <definedName name="____phi18">#REF!</definedName>
    <definedName name="____phi20" localSheetId="1">#REF!</definedName>
    <definedName name="____phi20">#REF!</definedName>
    <definedName name="____phi22" localSheetId="1">#REF!</definedName>
    <definedName name="____phi22">#REF!</definedName>
    <definedName name="____phi25" localSheetId="1">#REF!</definedName>
    <definedName name="____phi25">#REF!</definedName>
    <definedName name="____phi28" localSheetId="1">#REF!</definedName>
    <definedName name="____phi28">#REF!</definedName>
    <definedName name="____phi6" localSheetId="1">#REF!</definedName>
    <definedName name="____phi6">#REF!</definedName>
    <definedName name="____phi8" localSheetId="1">#REF!</definedName>
    <definedName name="____phi8">#REF!</definedName>
    <definedName name="____Pl2" localSheetId="7" hidden="1">{"'Sheet1'!$L$16"}</definedName>
    <definedName name="____Pl2" localSheetId="8" hidden="1">{"'Sheet1'!$L$16"}</definedName>
    <definedName name="____Pl2" localSheetId="1" hidden="1">{"'Sheet1'!$L$16"}</definedName>
    <definedName name="____Pl2" localSheetId="2" hidden="1">{"'Sheet1'!$L$16"}</definedName>
    <definedName name="____Pl2" localSheetId="3" hidden="1">{"'Sheet1'!$L$16"}</definedName>
    <definedName name="____Pl2" localSheetId="4" hidden="1">{"'Sheet1'!$L$16"}</definedName>
    <definedName name="____Pl2" hidden="1">{"'Sheet1'!$L$16"}</definedName>
    <definedName name="____Sat27" localSheetId="1">#REF!</definedName>
    <definedName name="____Sat27">#REF!</definedName>
    <definedName name="____Sat6" localSheetId="1">#REF!</definedName>
    <definedName name="____Sat6">#REF!</definedName>
    <definedName name="____sc1" localSheetId="1">#REF!</definedName>
    <definedName name="____sc1">#REF!</definedName>
    <definedName name="____SC2" localSheetId="1">#REF!</definedName>
    <definedName name="____SC2">#REF!</definedName>
    <definedName name="____sc3" localSheetId="1">#REF!</definedName>
    <definedName name="____sc3">#REF!</definedName>
    <definedName name="____slg1" localSheetId="1">#REF!</definedName>
    <definedName name="____slg1">#REF!</definedName>
    <definedName name="____slg2" localSheetId="1">#REF!</definedName>
    <definedName name="____slg2">#REF!</definedName>
    <definedName name="____slg3" localSheetId="1">#REF!</definedName>
    <definedName name="____slg3">#REF!</definedName>
    <definedName name="____slg4" localSheetId="1">#REF!</definedName>
    <definedName name="____slg4">#REF!</definedName>
    <definedName name="____slg5" localSheetId="1">#REF!</definedName>
    <definedName name="____slg5">#REF!</definedName>
    <definedName name="____slg6" localSheetId="1">#REF!</definedName>
    <definedName name="____slg6">#REF!</definedName>
    <definedName name="____SN3" localSheetId="1">#REF!</definedName>
    <definedName name="____SN3">#REF!</definedName>
    <definedName name="____TL1" localSheetId="1">#REF!</definedName>
    <definedName name="____TL1">#REF!</definedName>
    <definedName name="____TL2" localSheetId="1">#REF!</definedName>
    <definedName name="____TL2">#REF!</definedName>
    <definedName name="____TL3" localSheetId="1">#REF!</definedName>
    <definedName name="____TL3">#REF!</definedName>
    <definedName name="____TLA120" localSheetId="1">#REF!</definedName>
    <definedName name="____TLA120">#REF!</definedName>
    <definedName name="____TLA35" localSheetId="1">#REF!</definedName>
    <definedName name="____TLA35">#REF!</definedName>
    <definedName name="____TLA50" localSheetId="1">#REF!</definedName>
    <definedName name="____TLA50">#REF!</definedName>
    <definedName name="____TLA70" localSheetId="1">#REF!</definedName>
    <definedName name="____TLA70">#REF!</definedName>
    <definedName name="____TLA95" localSheetId="1">#REF!</definedName>
    <definedName name="____TLA95">#REF!</definedName>
    <definedName name="____tra100" localSheetId="1">#REF!</definedName>
    <definedName name="____tra100">#REF!</definedName>
    <definedName name="____tra102" localSheetId="1">#REF!</definedName>
    <definedName name="____tra102">#REF!</definedName>
    <definedName name="____tra104" localSheetId="1">#REF!</definedName>
    <definedName name="____tra104">#REF!</definedName>
    <definedName name="____tra106" localSheetId="1">#REF!</definedName>
    <definedName name="____tra106">#REF!</definedName>
    <definedName name="____tra108" localSheetId="1">#REF!</definedName>
    <definedName name="____tra108">#REF!</definedName>
    <definedName name="____tra110" localSheetId="1">#REF!</definedName>
    <definedName name="____tra110">#REF!</definedName>
    <definedName name="____tra112" localSheetId="1">#REF!</definedName>
    <definedName name="____tra112">#REF!</definedName>
    <definedName name="____tra114" localSheetId="1">#REF!</definedName>
    <definedName name="____tra114">#REF!</definedName>
    <definedName name="____tra116" localSheetId="1">#REF!</definedName>
    <definedName name="____tra116">#REF!</definedName>
    <definedName name="____tra118" localSheetId="1">#REF!</definedName>
    <definedName name="____tra118">#REF!</definedName>
    <definedName name="____tra120" localSheetId="1">#REF!</definedName>
    <definedName name="____tra120">#REF!</definedName>
    <definedName name="____tra122" localSheetId="1">#REF!</definedName>
    <definedName name="____tra122">#REF!</definedName>
    <definedName name="____tra124" localSheetId="1">#REF!</definedName>
    <definedName name="____tra124">#REF!</definedName>
    <definedName name="____tra126" localSheetId="1">#REF!</definedName>
    <definedName name="____tra126">#REF!</definedName>
    <definedName name="____tra128" localSheetId="1">#REF!</definedName>
    <definedName name="____tra128">#REF!</definedName>
    <definedName name="____tra130" localSheetId="1">#REF!</definedName>
    <definedName name="____tra130">#REF!</definedName>
    <definedName name="____tra132" localSheetId="1">#REF!</definedName>
    <definedName name="____tra132">#REF!</definedName>
    <definedName name="____tra134" localSheetId="1">#REF!</definedName>
    <definedName name="____tra134">#REF!</definedName>
    <definedName name="____tra136" localSheetId="1">#REF!</definedName>
    <definedName name="____tra136">#REF!</definedName>
    <definedName name="____tra138" localSheetId="1">#REF!</definedName>
    <definedName name="____tra138">#REF!</definedName>
    <definedName name="____tra140" localSheetId="1">#REF!</definedName>
    <definedName name="____tra140">#REF!</definedName>
    <definedName name="____tra70" localSheetId="1">#REF!</definedName>
    <definedName name="____tra70">#REF!</definedName>
    <definedName name="____tra72" localSheetId="1">#REF!</definedName>
    <definedName name="____tra72">#REF!</definedName>
    <definedName name="____tra74" localSheetId="1">#REF!</definedName>
    <definedName name="____tra74">#REF!</definedName>
    <definedName name="____tra76" localSheetId="1">#REF!</definedName>
    <definedName name="____tra76">#REF!</definedName>
    <definedName name="____tra78" localSheetId="1">#REF!</definedName>
    <definedName name="____tra78">#REF!</definedName>
    <definedName name="____tra80" localSheetId="1">#REF!</definedName>
    <definedName name="____tra80">#REF!</definedName>
    <definedName name="____tra82" localSheetId="1">#REF!</definedName>
    <definedName name="____tra82">#REF!</definedName>
    <definedName name="____tra84" localSheetId="1">#REF!</definedName>
    <definedName name="____tra84">#REF!</definedName>
    <definedName name="____tra86" localSheetId="1">#REF!</definedName>
    <definedName name="____tra86">#REF!</definedName>
    <definedName name="____tra88" localSheetId="1">#REF!</definedName>
    <definedName name="____tra88">#REF!</definedName>
    <definedName name="____tra90" localSheetId="1">#REF!</definedName>
    <definedName name="____tra90">#REF!</definedName>
    <definedName name="____tra92" localSheetId="1">#REF!</definedName>
    <definedName name="____tra92">#REF!</definedName>
    <definedName name="____tra94" localSheetId="1">#REF!</definedName>
    <definedName name="____tra94">#REF!</definedName>
    <definedName name="____tra96" localSheetId="1">#REF!</definedName>
    <definedName name="____tra96">#REF!</definedName>
    <definedName name="____tra98" localSheetId="1">#REF!</definedName>
    <definedName name="____tra98">#REF!</definedName>
    <definedName name="____Tru21" localSheetId="7" hidden="1">{"'Sheet1'!$L$16"}</definedName>
    <definedName name="____Tru21" localSheetId="8" hidden="1">{"'Sheet1'!$L$16"}</definedName>
    <definedName name="____Tru21" localSheetId="1" hidden="1">{"'Sheet1'!$L$16"}</definedName>
    <definedName name="____Tru21" localSheetId="2" hidden="1">{"'Sheet1'!$L$16"}</definedName>
    <definedName name="____Tru21" localSheetId="3" hidden="1">{"'Sheet1'!$L$16"}</definedName>
    <definedName name="____Tru21" localSheetId="4" hidden="1">{"'Sheet1'!$L$16"}</definedName>
    <definedName name="____Tru21" hidden="1">{"'Sheet1'!$L$16"}</definedName>
    <definedName name="____tz593" localSheetId="1">#REF!</definedName>
    <definedName name="____tz593">#REF!</definedName>
    <definedName name="____VL100" localSheetId="1">#REF!</definedName>
    <definedName name="____VL100">#REF!</definedName>
    <definedName name="____VL200" localSheetId="1">#REF!</definedName>
    <definedName name="____VL200">#REF!</definedName>
    <definedName name="____VL250" localSheetId="1">#REF!</definedName>
    <definedName name="____VL250">#REF!</definedName>
    <definedName name="___a1" localSheetId="7" hidden="1">{"'Sheet1'!$L$16"}</definedName>
    <definedName name="___a1" localSheetId="8" hidden="1">{"'Sheet1'!$L$16"}</definedName>
    <definedName name="___a1" localSheetId="1" hidden="1">{"'Sheet1'!$L$16"}</definedName>
    <definedName name="___a1" localSheetId="2" hidden="1">{"'Sheet1'!$L$16"}</definedName>
    <definedName name="___a1" localSheetId="3" hidden="1">{"'Sheet1'!$L$16"}</definedName>
    <definedName name="___a1" localSheetId="4" hidden="1">{"'Sheet1'!$L$16"}</definedName>
    <definedName name="___a1" hidden="1">{"'Sheet1'!$L$16"}</definedName>
    <definedName name="___atn1" localSheetId="1">#REF!</definedName>
    <definedName name="___atn1">#REF!</definedName>
    <definedName name="___atn10" localSheetId="1">#REF!</definedName>
    <definedName name="___atn10">#REF!</definedName>
    <definedName name="___atn2" localSheetId="1">#REF!</definedName>
    <definedName name="___atn2">#REF!</definedName>
    <definedName name="___atn3" localSheetId="1">#REF!</definedName>
    <definedName name="___atn3">#REF!</definedName>
    <definedName name="___atn4" localSheetId="1">#REF!</definedName>
    <definedName name="___atn4">#REF!</definedName>
    <definedName name="___atn5" localSheetId="1">#REF!</definedName>
    <definedName name="___atn5">#REF!</definedName>
    <definedName name="___atn6" localSheetId="1">#REF!</definedName>
    <definedName name="___atn6">#REF!</definedName>
    <definedName name="___atn7" localSheetId="1">#REF!</definedName>
    <definedName name="___atn7">#REF!</definedName>
    <definedName name="___atn8" localSheetId="1">#REF!</definedName>
    <definedName name="___atn8">#REF!</definedName>
    <definedName name="___atn9" localSheetId="1">#REF!</definedName>
    <definedName name="___atn9">#REF!</definedName>
    <definedName name="___B1" localSheetId="7" hidden="1">{"'Sheet1'!$L$16"}</definedName>
    <definedName name="___B1" localSheetId="8" hidden="1">{"'Sheet1'!$L$16"}</definedName>
    <definedName name="___B1" localSheetId="1" hidden="1">{"'Sheet1'!$L$16"}</definedName>
    <definedName name="___B1" localSheetId="2" hidden="1">{"'Sheet1'!$L$16"}</definedName>
    <definedName name="___B1" localSheetId="3" hidden="1">{"'Sheet1'!$L$16"}</definedName>
    <definedName name="___B1" localSheetId="4" hidden="1">{"'Sheet1'!$L$16"}</definedName>
    <definedName name="___B1" hidden="1">{"'Sheet1'!$L$16"}</definedName>
    <definedName name="___ban2" localSheetId="7" hidden="1">{"'Sheet1'!$L$16"}</definedName>
    <definedName name="___ban2" localSheetId="8" hidden="1">{"'Sheet1'!$L$16"}</definedName>
    <definedName name="___ban2" localSheetId="1" hidden="1">{"'Sheet1'!$L$16"}</definedName>
    <definedName name="___ban2" localSheetId="2" hidden="1">{"'Sheet1'!$L$16"}</definedName>
    <definedName name="___ban2" localSheetId="3" hidden="1">{"'Sheet1'!$L$16"}</definedName>
    <definedName name="___ban2" localSheetId="4" hidden="1">{"'Sheet1'!$L$16"}</definedName>
    <definedName name="___ban2" hidden="1">{"'Sheet1'!$L$16"}</definedName>
    <definedName name="___boi1" localSheetId="1">#REF!</definedName>
    <definedName name="___boi1">#REF!</definedName>
    <definedName name="___boi2" localSheetId="1">#REF!</definedName>
    <definedName name="___boi2">#REF!</definedName>
    <definedName name="___btm10" localSheetId="1">#REF!</definedName>
    <definedName name="___btm10">#REF!</definedName>
    <definedName name="___cao1" localSheetId="1">#REF!</definedName>
    <definedName name="___cao1">#REF!</definedName>
    <definedName name="___cao2" localSheetId="1">#REF!</definedName>
    <definedName name="___cao2">#REF!</definedName>
    <definedName name="___cao3" localSheetId="1">#REF!</definedName>
    <definedName name="___cao3">#REF!</definedName>
    <definedName name="___cao4" localSheetId="1">#REF!</definedName>
    <definedName name="___cao4">#REF!</definedName>
    <definedName name="___cao5" localSheetId="1">#REF!</definedName>
    <definedName name="___cao5">#REF!</definedName>
    <definedName name="___cao6" localSheetId="1">#REF!</definedName>
    <definedName name="___cao6">#REF!</definedName>
    <definedName name="___CON1" localSheetId="1">#REF!</definedName>
    <definedName name="___CON1">#REF!</definedName>
    <definedName name="___CON2" localSheetId="1">#REF!</definedName>
    <definedName name="___CON2">#REF!</definedName>
    <definedName name="___dai1" localSheetId="1">#REF!</definedName>
    <definedName name="___dai1">#REF!</definedName>
    <definedName name="___dai2" localSheetId="1">#REF!</definedName>
    <definedName name="___dai2">#REF!</definedName>
    <definedName name="___dai3" localSheetId="1">#REF!</definedName>
    <definedName name="___dai3">#REF!</definedName>
    <definedName name="___dai4" localSheetId="1">#REF!</definedName>
    <definedName name="___dai4">#REF!</definedName>
    <definedName name="___dai5" localSheetId="1">#REF!</definedName>
    <definedName name="___dai5">#REF!</definedName>
    <definedName name="___dai6" localSheetId="1">#REF!</definedName>
    <definedName name="___dai6">#REF!</definedName>
    <definedName name="___dan1" localSheetId="1">#REF!</definedName>
    <definedName name="___dan1">#REF!</definedName>
    <definedName name="___dan2" localSheetId="1">#REF!</definedName>
    <definedName name="___dan2">#REF!</definedName>
    <definedName name="___ddn400" localSheetId="1">#REF!</definedName>
    <definedName name="___ddn400">#REF!</definedName>
    <definedName name="___ddn600" localSheetId="1">#REF!</definedName>
    <definedName name="___ddn600">#REF!</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1" localSheetId="7" hidden="1">{"'Sheet1'!$L$16"}</definedName>
    <definedName name="___h1" localSheetId="8" hidden="1">{"'Sheet1'!$L$16"}</definedName>
    <definedName name="___h1" localSheetId="1" hidden="1">{"'Sheet1'!$L$16"}</definedName>
    <definedName name="___h1" localSheetId="2" hidden="1">{"'Sheet1'!$L$16"}</definedName>
    <definedName name="___h1" localSheetId="3" hidden="1">{"'Sheet1'!$L$16"}</definedName>
    <definedName name="___h1" localSheetId="4" hidden="1">{"'Sheet1'!$L$16"}</definedName>
    <definedName name="___h1" hidden="1">{"'Sheet1'!$L$16"}</definedName>
    <definedName name="___hsm2">1.1289</definedName>
    <definedName name="___hu1" localSheetId="7" hidden="1">{"'Sheet1'!$L$16"}</definedName>
    <definedName name="___hu1" localSheetId="8" hidden="1">{"'Sheet1'!$L$16"}</definedName>
    <definedName name="___hu1" localSheetId="1" hidden="1">{"'Sheet1'!$L$16"}</definedName>
    <definedName name="___hu1" localSheetId="2" hidden="1">{"'Sheet1'!$L$16"}</definedName>
    <definedName name="___hu1" localSheetId="3" hidden="1">{"'Sheet1'!$L$16"}</definedName>
    <definedName name="___hu1" localSheetId="4" hidden="1">{"'Sheet1'!$L$16"}</definedName>
    <definedName name="___hu1" hidden="1">{"'Sheet1'!$L$16"}</definedName>
    <definedName name="___hu2" localSheetId="7" hidden="1">{"'Sheet1'!$L$16"}</definedName>
    <definedName name="___hu2" localSheetId="8" hidden="1">{"'Sheet1'!$L$16"}</definedName>
    <definedName name="___hu2" localSheetId="1" hidden="1">{"'Sheet1'!$L$16"}</definedName>
    <definedName name="___hu2" localSheetId="2" hidden="1">{"'Sheet1'!$L$16"}</definedName>
    <definedName name="___hu2" localSheetId="3" hidden="1">{"'Sheet1'!$L$16"}</definedName>
    <definedName name="___hu2" localSheetId="4" hidden="1">{"'Sheet1'!$L$16"}</definedName>
    <definedName name="___hu2" hidden="1">{"'Sheet1'!$L$16"}</definedName>
    <definedName name="___hu5" localSheetId="7" hidden="1">{"'Sheet1'!$L$16"}</definedName>
    <definedName name="___hu5" localSheetId="8" hidden="1">{"'Sheet1'!$L$16"}</definedName>
    <definedName name="___hu5" localSheetId="1" hidden="1">{"'Sheet1'!$L$16"}</definedName>
    <definedName name="___hu5" localSheetId="2" hidden="1">{"'Sheet1'!$L$16"}</definedName>
    <definedName name="___hu5" localSheetId="3" hidden="1">{"'Sheet1'!$L$16"}</definedName>
    <definedName name="___hu5" localSheetId="4" hidden="1">{"'Sheet1'!$L$16"}</definedName>
    <definedName name="___hu5" hidden="1">{"'Sheet1'!$L$16"}</definedName>
    <definedName name="___hu6" localSheetId="7" hidden="1">{"'Sheet1'!$L$16"}</definedName>
    <definedName name="___hu6" localSheetId="8" hidden="1">{"'Sheet1'!$L$16"}</definedName>
    <definedName name="___hu6" localSheetId="1" hidden="1">{"'Sheet1'!$L$16"}</definedName>
    <definedName name="___hu6" localSheetId="2" hidden="1">{"'Sheet1'!$L$16"}</definedName>
    <definedName name="___hu6" localSheetId="3" hidden="1">{"'Sheet1'!$L$16"}</definedName>
    <definedName name="___hu6" localSheetId="4" hidden="1">{"'Sheet1'!$L$16"}</definedName>
    <definedName name="___hu6" hidden="1">{"'Sheet1'!$L$16"}</definedName>
    <definedName name="___isc1">0.035</definedName>
    <definedName name="___isc2">0.02</definedName>
    <definedName name="___isc3">0.054</definedName>
    <definedName name="___KM188" localSheetId="1">#REF!</definedName>
    <definedName name="___KM188">#REF!</definedName>
    <definedName name="___km189" localSheetId="1">#REF!</definedName>
    <definedName name="___km189">#REF!</definedName>
    <definedName name="___km190" localSheetId="1">#REF!</definedName>
    <definedName name="___km190">#REF!</definedName>
    <definedName name="___km191" localSheetId="1">#REF!</definedName>
    <definedName name="___km191">#REF!</definedName>
    <definedName name="___km192" localSheetId="1">#REF!</definedName>
    <definedName name="___km192">#REF!</definedName>
    <definedName name="___km193" localSheetId="1">#REF!</definedName>
    <definedName name="___km193">#REF!</definedName>
    <definedName name="___km194" localSheetId="1">#REF!</definedName>
    <definedName name="___km194">#REF!</definedName>
    <definedName name="___km195" localSheetId="1">#REF!</definedName>
    <definedName name="___km195">#REF!</definedName>
    <definedName name="___km196" localSheetId="1">#REF!</definedName>
    <definedName name="___km196">#REF!</definedName>
    <definedName name="___km197" localSheetId="1">#REF!</definedName>
    <definedName name="___km197">#REF!</definedName>
    <definedName name="___km198" localSheetId="1">#REF!</definedName>
    <definedName name="___km198">#REF!</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ap1" localSheetId="1">#REF!</definedName>
    <definedName name="___lap1">#REF!</definedName>
    <definedName name="___lap2" localSheetId="1">#REF!</definedName>
    <definedName name="___lap2">#REF!</definedName>
    <definedName name="___M36" localSheetId="7" hidden="1">{"'Sheet1'!$L$16"}</definedName>
    <definedName name="___M36" localSheetId="8" hidden="1">{"'Sheet1'!$L$16"}</definedName>
    <definedName name="___M36" localSheetId="1" hidden="1">{"'Sheet1'!$L$16"}</definedName>
    <definedName name="___M36" localSheetId="2" hidden="1">{"'Sheet1'!$L$16"}</definedName>
    <definedName name="___M36" localSheetId="3" hidden="1">{"'Sheet1'!$L$16"}</definedName>
    <definedName name="___M36" localSheetId="4" hidden="1">{"'Sheet1'!$L$16"}</definedName>
    <definedName name="___M36" hidden="1">{"'Sheet1'!$L$16"}</definedName>
    <definedName name="___MAC12" localSheetId="1">#REF!</definedName>
    <definedName name="___MAC12">#REF!</definedName>
    <definedName name="___MAC46" localSheetId="1">#REF!</definedName>
    <definedName name="___MAC46">#REF!</definedName>
    <definedName name="___NCL100" localSheetId="1">#REF!</definedName>
    <definedName name="___NCL100">#REF!</definedName>
    <definedName name="___NCL200" localSheetId="1">#REF!</definedName>
    <definedName name="___NCL200">#REF!</definedName>
    <definedName name="___NCL250" localSheetId="1">#REF!</definedName>
    <definedName name="___NCL250">#REF!</definedName>
    <definedName name="___NET2" localSheetId="1">#REF!</definedName>
    <definedName name="___NET2">#REF!</definedName>
    <definedName name="___nin190" localSheetId="1">#REF!</definedName>
    <definedName name="___nin190">#REF!</definedName>
    <definedName name="___NSO2" localSheetId="7" hidden="1">{"'Sheet1'!$L$16"}</definedName>
    <definedName name="___NSO2" localSheetId="8" hidden="1">{"'Sheet1'!$L$16"}</definedName>
    <definedName name="___NSO2" localSheetId="1" hidden="1">{"'Sheet1'!$L$16"}</definedName>
    <definedName name="___NSO2" localSheetId="2" hidden="1">{"'Sheet1'!$L$16"}</definedName>
    <definedName name="___NSO2" localSheetId="3" hidden="1">{"'Sheet1'!$L$16"}</definedName>
    <definedName name="___NSO2" localSheetId="4" hidden="1">{"'Sheet1'!$L$16"}</definedName>
    <definedName name="___NSO2" hidden="1">{"'Sheet1'!$L$16"}</definedName>
    <definedName name="___PA3" localSheetId="7" hidden="1">{"'Sheet1'!$L$16"}</definedName>
    <definedName name="___PA3" localSheetId="8" hidden="1">{"'Sheet1'!$L$16"}</definedName>
    <definedName name="___PA3" localSheetId="1" hidden="1">{"'Sheet1'!$L$16"}</definedName>
    <definedName name="___PA3" localSheetId="2" hidden="1">{"'Sheet1'!$L$16"}</definedName>
    <definedName name="___PA3" localSheetId="3" hidden="1">{"'Sheet1'!$L$16"}</definedName>
    <definedName name="___PA3" localSheetId="4" hidden="1">{"'Sheet1'!$L$16"}</definedName>
    <definedName name="___PA3" hidden="1">{"'Sheet1'!$L$16"}</definedName>
    <definedName name="___phi10" localSheetId="1">#REF!</definedName>
    <definedName name="___phi10">#REF!</definedName>
    <definedName name="___phi12" localSheetId="1">#REF!</definedName>
    <definedName name="___phi12">#REF!</definedName>
    <definedName name="___phi14" localSheetId="1">#REF!</definedName>
    <definedName name="___phi14">#REF!</definedName>
    <definedName name="___phi16" localSheetId="1">#REF!</definedName>
    <definedName name="___phi16">#REF!</definedName>
    <definedName name="___phi18" localSheetId="1">#REF!</definedName>
    <definedName name="___phi18">#REF!</definedName>
    <definedName name="___phi20" localSheetId="1">#REF!</definedName>
    <definedName name="___phi20">#REF!</definedName>
    <definedName name="___phi22" localSheetId="1">#REF!</definedName>
    <definedName name="___phi22">#REF!</definedName>
    <definedName name="___phi25" localSheetId="1">#REF!</definedName>
    <definedName name="___phi25">#REF!</definedName>
    <definedName name="___phi28" localSheetId="1">#REF!</definedName>
    <definedName name="___phi28">#REF!</definedName>
    <definedName name="___phi6" localSheetId="1">#REF!</definedName>
    <definedName name="___phi6">#REF!</definedName>
    <definedName name="___phi8" localSheetId="1">#REF!</definedName>
    <definedName name="___phi8">#REF!</definedName>
    <definedName name="___Pl2" localSheetId="7" hidden="1">{"'Sheet1'!$L$16"}</definedName>
    <definedName name="___Pl2" localSheetId="8" hidden="1">{"'Sheet1'!$L$16"}</definedName>
    <definedName name="___Pl2" localSheetId="1" hidden="1">{"'Sheet1'!$L$16"}</definedName>
    <definedName name="___Pl2" localSheetId="2" hidden="1">{"'Sheet1'!$L$16"}</definedName>
    <definedName name="___Pl2" localSheetId="3" hidden="1">{"'Sheet1'!$L$16"}</definedName>
    <definedName name="___Pl2" localSheetId="4" hidden="1">{"'Sheet1'!$L$16"}</definedName>
    <definedName name="___Pl2" hidden="1">{"'Sheet1'!$L$16"}</definedName>
    <definedName name="___PL3" localSheetId="7" hidden="1">#REF!</definedName>
    <definedName name="___PL3" localSheetId="8" hidden="1">#REF!</definedName>
    <definedName name="___PL3" localSheetId="1" hidden="1">#REF!</definedName>
    <definedName name="___PL3" localSheetId="0" hidden="1">#REF!</definedName>
    <definedName name="___PL3" localSheetId="2" hidden="1">#REF!</definedName>
    <definedName name="___PL3" localSheetId="3" hidden="1">#REF!</definedName>
    <definedName name="___PL3" localSheetId="4" hidden="1">#REF!</definedName>
    <definedName name="___PL3" hidden="1">#REF!</definedName>
    <definedName name="___Sat27" localSheetId="1">#REF!</definedName>
    <definedName name="___Sat27">#REF!</definedName>
    <definedName name="___Sat6" localSheetId="1">#REF!</definedName>
    <definedName name="___Sat6">#REF!</definedName>
    <definedName name="___sc1" localSheetId="1">#REF!</definedName>
    <definedName name="___sc1">#REF!</definedName>
    <definedName name="___SC2" localSheetId="1">#REF!</definedName>
    <definedName name="___SC2">#REF!</definedName>
    <definedName name="___sc3" localSheetId="1">#REF!</definedName>
    <definedName name="___sc3">#REF!</definedName>
    <definedName name="___slg1" localSheetId="1">#REF!</definedName>
    <definedName name="___slg1">#REF!</definedName>
    <definedName name="___slg2" localSheetId="1">#REF!</definedName>
    <definedName name="___slg2">#REF!</definedName>
    <definedName name="___slg3" localSheetId="1">#REF!</definedName>
    <definedName name="___slg3">#REF!</definedName>
    <definedName name="___slg4" localSheetId="1">#REF!</definedName>
    <definedName name="___slg4">#REF!</definedName>
    <definedName name="___slg5" localSheetId="1">#REF!</definedName>
    <definedName name="___slg5">#REF!</definedName>
    <definedName name="___slg6" localSheetId="1">#REF!</definedName>
    <definedName name="___slg6">#REF!</definedName>
    <definedName name="___SN3" localSheetId="1">#REF!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d1" localSheetId="1" hidden="1">{"'Sheet1'!$L$16"}</definedName>
    <definedName name="___td1" localSheetId="2" hidden="1">{"'Sheet1'!$L$16"}</definedName>
    <definedName name="___td1" localSheetId="3" hidden="1">{"'Sheet1'!$L$16"}</definedName>
    <definedName name="___td1" hidden="1">{"'Sheet1'!$L$16"}</definedName>
    <definedName name="___TL1" localSheetId="1">#REF!</definedName>
    <definedName name="___TL1">#REF!</definedName>
    <definedName name="___TL2" localSheetId="1">#REF!</definedName>
    <definedName name="___TL2">#REF!</definedName>
    <definedName name="___TL3" localSheetId="1">#REF!</definedName>
    <definedName name="___TL3">#REF!</definedName>
    <definedName name="___TLA120" localSheetId="1">#REF!</definedName>
    <definedName name="___TLA120">#REF!</definedName>
    <definedName name="___TLA35" localSheetId="1">#REF!</definedName>
    <definedName name="___TLA35">#REF!</definedName>
    <definedName name="___TLA50" localSheetId="1">#REF!</definedName>
    <definedName name="___TLA50">#REF!</definedName>
    <definedName name="___TLA70" localSheetId="1">#REF!</definedName>
    <definedName name="___TLA70">#REF!</definedName>
    <definedName name="___TLA95" localSheetId="1">#REF!</definedName>
    <definedName name="___TLA95">#REF!</definedName>
    <definedName name="___tra100" localSheetId="1">#REF!</definedName>
    <definedName name="___tra100">#REF!</definedName>
    <definedName name="___tra102" localSheetId="1">#REF!</definedName>
    <definedName name="___tra102">#REF!</definedName>
    <definedName name="___tra104" localSheetId="1">#REF!</definedName>
    <definedName name="___tra104">#REF!</definedName>
    <definedName name="___tra106" localSheetId="1">#REF!</definedName>
    <definedName name="___tra106">#REF!</definedName>
    <definedName name="___tra108" localSheetId="1">#REF!</definedName>
    <definedName name="___tra108">#REF!</definedName>
    <definedName name="___tra110" localSheetId="1">#REF!</definedName>
    <definedName name="___tra110">#REF!</definedName>
    <definedName name="___tra112" localSheetId="1">#REF!</definedName>
    <definedName name="___tra112">#REF!</definedName>
    <definedName name="___tra114" localSheetId="1">#REF!</definedName>
    <definedName name="___tra114">#REF!</definedName>
    <definedName name="___tra116" localSheetId="1">#REF!</definedName>
    <definedName name="___tra116">#REF!</definedName>
    <definedName name="___tra118" localSheetId="1">#REF!</definedName>
    <definedName name="___tra118">#REF!</definedName>
    <definedName name="___tra120" localSheetId="1">#REF!</definedName>
    <definedName name="___tra120">#REF!</definedName>
    <definedName name="___tra122" localSheetId="1">#REF!</definedName>
    <definedName name="___tra122">#REF!</definedName>
    <definedName name="___tra124" localSheetId="1">#REF!</definedName>
    <definedName name="___tra124">#REF!</definedName>
    <definedName name="___tra126" localSheetId="1">#REF!</definedName>
    <definedName name="___tra126">#REF!</definedName>
    <definedName name="___tra128" localSheetId="1">#REF!</definedName>
    <definedName name="___tra128">#REF!</definedName>
    <definedName name="___tra130" localSheetId="1">#REF!</definedName>
    <definedName name="___tra130">#REF!</definedName>
    <definedName name="___tra132" localSheetId="1">#REF!</definedName>
    <definedName name="___tra132">#REF!</definedName>
    <definedName name="___tra134" localSheetId="1">#REF!</definedName>
    <definedName name="___tra134">#REF!</definedName>
    <definedName name="___tra136" localSheetId="1">#REF!</definedName>
    <definedName name="___tra136">#REF!</definedName>
    <definedName name="___tra138" localSheetId="1">#REF!</definedName>
    <definedName name="___tra138">#REF!</definedName>
    <definedName name="___tra140" localSheetId="1">#REF!</definedName>
    <definedName name="___tra140">#REF!</definedName>
    <definedName name="___tra70" localSheetId="1">#REF!</definedName>
    <definedName name="___tra70">#REF!</definedName>
    <definedName name="___tra72" localSheetId="1">#REF!</definedName>
    <definedName name="___tra72">#REF!</definedName>
    <definedName name="___tra74" localSheetId="1">#REF!</definedName>
    <definedName name="___tra74">#REF!</definedName>
    <definedName name="___tra76" localSheetId="1">#REF!</definedName>
    <definedName name="___tra76">#REF!</definedName>
    <definedName name="___tra78" localSheetId="1">#REF!</definedName>
    <definedName name="___tra78">#REF!</definedName>
    <definedName name="___tra80" localSheetId="1">#REF!</definedName>
    <definedName name="___tra80">#REF!</definedName>
    <definedName name="___tra82" localSheetId="1">#REF!</definedName>
    <definedName name="___tra82">#REF!</definedName>
    <definedName name="___tra84" localSheetId="1">#REF!</definedName>
    <definedName name="___tra84">#REF!</definedName>
    <definedName name="___tra86" localSheetId="1">#REF!</definedName>
    <definedName name="___tra86">#REF!</definedName>
    <definedName name="___tra88" localSheetId="1">#REF!</definedName>
    <definedName name="___tra88">#REF!</definedName>
    <definedName name="___tra90" localSheetId="1">#REF!</definedName>
    <definedName name="___tra90">#REF!</definedName>
    <definedName name="___tra92" localSheetId="1">#REF!</definedName>
    <definedName name="___tra92">#REF!</definedName>
    <definedName name="___tra94" localSheetId="1">#REF!</definedName>
    <definedName name="___tra94">#REF!</definedName>
    <definedName name="___tra96" localSheetId="1">#REF!</definedName>
    <definedName name="___tra96">#REF!</definedName>
    <definedName name="___tra98" localSheetId="1">#REF!</definedName>
    <definedName name="___tra98">#REF!</definedName>
    <definedName name="___Tru21" localSheetId="7" hidden="1">{"'Sheet1'!$L$16"}</definedName>
    <definedName name="___Tru21" localSheetId="8" hidden="1">{"'Sheet1'!$L$16"}</definedName>
    <definedName name="___Tru21" localSheetId="1" hidden="1">{"'Sheet1'!$L$16"}</definedName>
    <definedName name="___Tru21" localSheetId="2" hidden="1">{"'Sheet1'!$L$16"}</definedName>
    <definedName name="___Tru21" localSheetId="3" hidden="1">{"'Sheet1'!$L$16"}</definedName>
    <definedName name="___Tru21" localSheetId="4" hidden="1">{"'Sheet1'!$L$16"}</definedName>
    <definedName name="___Tru21"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tz593" localSheetId="1">#REF!</definedName>
    <definedName name="___tz593">#REF!</definedName>
    <definedName name="___VL100" localSheetId="1">#REF!</definedName>
    <definedName name="___VL100">#REF!</definedName>
    <definedName name="___VL200" localSheetId="1">#REF!</definedName>
    <definedName name="___VL200">#REF!</definedName>
    <definedName name="___VL250" localSheetId="1">#REF!</definedName>
    <definedName name="___VL250">#REF!</definedName>
    <definedName name="__a1" localSheetId="7" hidden="1">{"'Sheet1'!$L$16"}</definedName>
    <definedName name="__a1" localSheetId="8" hidden="1">{"'Sheet1'!$L$16"}</definedName>
    <definedName name="__a1" localSheetId="1" hidden="1">{"'Sheet1'!$L$16"}</definedName>
    <definedName name="__a1" localSheetId="2" hidden="1">{"'Sheet1'!$L$16"}</definedName>
    <definedName name="__a1" localSheetId="3" hidden="1">{"'Sheet1'!$L$16"}</definedName>
    <definedName name="__a1" localSheetId="4" hidden="1">{"'Sheet1'!$L$16"}</definedName>
    <definedName name="__a1" hidden="1">{"'Sheet1'!$L$16"}</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tn1" localSheetId="1">#REF!</definedName>
    <definedName name="__atn1">#REF!</definedName>
    <definedName name="__atn10" localSheetId="1">#REF!</definedName>
    <definedName name="__atn10">#REF!</definedName>
    <definedName name="__atn2" localSheetId="1">#REF!</definedName>
    <definedName name="__atn2">#REF!</definedName>
    <definedName name="__atn3" localSheetId="1">#REF!</definedName>
    <definedName name="__atn3">#REF!</definedName>
    <definedName name="__atn4" localSheetId="1">#REF!</definedName>
    <definedName name="__atn4">#REF!</definedName>
    <definedName name="__atn5" localSheetId="1">#REF!</definedName>
    <definedName name="__atn5">#REF!</definedName>
    <definedName name="__atn6" localSheetId="1">#REF!</definedName>
    <definedName name="__atn6">#REF!</definedName>
    <definedName name="__atn7" localSheetId="1">#REF!</definedName>
    <definedName name="__atn7">#REF!</definedName>
    <definedName name="__atn8" localSheetId="1">#REF!</definedName>
    <definedName name="__atn8">#REF!</definedName>
    <definedName name="__atn9" localSheetId="1">#REF!</definedName>
    <definedName name="__atn9">#REF!</definedName>
    <definedName name="__B1" localSheetId="7" hidden="1">{"'Sheet1'!$L$16"}</definedName>
    <definedName name="__B1" localSheetId="8" hidden="1">{"'Sheet1'!$L$16"}</definedName>
    <definedName name="__B1" localSheetId="1" hidden="1">{"'Sheet1'!$L$16"}</definedName>
    <definedName name="__B1" localSheetId="2" hidden="1">{"'Sheet1'!$L$16"}</definedName>
    <definedName name="__B1" localSheetId="3" hidden="1">{"'Sheet1'!$L$16"}</definedName>
    <definedName name="__B1" localSheetId="4" hidden="1">{"'Sheet1'!$L$16"}</definedName>
    <definedName name="__B1" hidden="1">{"'Sheet1'!$L$16"}</definedName>
    <definedName name="__ban2" localSheetId="7" hidden="1">{"'Sheet1'!$L$16"}</definedName>
    <definedName name="__ban2" localSheetId="8" hidden="1">{"'Sheet1'!$L$16"}</definedName>
    <definedName name="__ban2" localSheetId="1" hidden="1">{"'Sheet1'!$L$16"}</definedName>
    <definedName name="__ban2" localSheetId="2" hidden="1">{"'Sheet1'!$L$16"}</definedName>
    <definedName name="__ban2" localSheetId="3" hidden="1">{"'Sheet1'!$L$16"}</definedName>
    <definedName name="__ban2" localSheetId="4" hidden="1">{"'Sheet1'!$L$16"}</definedName>
    <definedName name="__ban2" hidden="1">{"'Sheet1'!$L$16"}</definedName>
    <definedName name="__boi1" localSheetId="1">#REF!</definedName>
    <definedName name="__boi1">#REF!</definedName>
    <definedName name="__boi2" localSheetId="1">#REF!</definedName>
    <definedName name="__boi2">#REF!</definedName>
    <definedName name="__boi3" localSheetId="1">#REF!</definedName>
    <definedName name="__boi3">#REF!</definedName>
    <definedName name="__boi4" localSheetId="1">#REF!</definedName>
    <definedName name="__boi4">#REF!</definedName>
    <definedName name="__btm10" localSheetId="1">#REF!</definedName>
    <definedName name="__btm10">#REF!</definedName>
    <definedName name="__btm100" localSheetId="1">#REF!</definedName>
    <definedName name="__btm100">#REF!</definedName>
    <definedName name="__BTM150" localSheetId="1">#REF!</definedName>
    <definedName name="__BTM150">#REF!</definedName>
    <definedName name="__BTM200" localSheetId="1">#REF!</definedName>
    <definedName name="__BTM200">#REF!</definedName>
    <definedName name="__BTM250" localSheetId="1">#REF!</definedName>
    <definedName name="__BTM250">#REF!</definedName>
    <definedName name="__btM300" localSheetId="1">#REF!</definedName>
    <definedName name="__btM300">#REF!</definedName>
    <definedName name="__BTM50" localSheetId="1">#REF!</definedName>
    <definedName name="__BTM50">#REF!</definedName>
    <definedName name="__cao1" localSheetId="1">#REF!</definedName>
    <definedName name="__cao1">#REF!</definedName>
    <definedName name="__cao2" localSheetId="1">#REF!</definedName>
    <definedName name="__cao2">#REF!</definedName>
    <definedName name="__cao3" localSheetId="1">#REF!</definedName>
    <definedName name="__cao3">#REF!</definedName>
    <definedName name="__cao4" localSheetId="1">#REF!</definedName>
    <definedName name="__cao4">#REF!</definedName>
    <definedName name="__cao5" localSheetId="1">#REF!</definedName>
    <definedName name="__cao5">#REF!</definedName>
    <definedName name="__cao6" localSheetId="1">#REF!</definedName>
    <definedName name="__cao6">#REF!</definedName>
    <definedName name="__cau10" localSheetId="1">#REF!</definedName>
    <definedName name="__cau10">#REF!</definedName>
    <definedName name="__cau16" localSheetId="1">#REF!</definedName>
    <definedName name="__cau16">#REF!</definedName>
    <definedName name="__cau25" localSheetId="1">#REF!</definedName>
    <definedName name="__cau25">#REF!</definedName>
    <definedName name="__cau40" localSheetId="1">#REF!</definedName>
    <definedName name="__cau40">#REF!</definedName>
    <definedName name="__cau50" localSheetId="1">#REF!</definedName>
    <definedName name="__cau50">#REF!</definedName>
    <definedName name="__CON1" localSheetId="1">#REF!</definedName>
    <definedName name="__CON1">#REF!</definedName>
    <definedName name="__CON2" localSheetId="1">#REF!</definedName>
    <definedName name="__CON2">#REF!</definedName>
    <definedName name="__dai1" localSheetId="1">#REF!</definedName>
    <definedName name="__dai1">#REF!</definedName>
    <definedName name="__dai2" localSheetId="1">#REF!</definedName>
    <definedName name="__dai2">#REF!</definedName>
    <definedName name="__dai3" localSheetId="1">#REF!</definedName>
    <definedName name="__dai3">#REF!</definedName>
    <definedName name="__dai4" localSheetId="1">#REF!</definedName>
    <definedName name="__dai4">#REF!</definedName>
    <definedName name="__dai5" localSheetId="1">#REF!</definedName>
    <definedName name="__dai5">#REF!</definedName>
    <definedName name="__dai6" localSheetId="1">#REF!</definedName>
    <definedName name="__dai6">#REF!</definedName>
    <definedName name="__dan1" localSheetId="1">#REF!</definedName>
    <definedName name="__dan1">#REF!</definedName>
    <definedName name="__dan2" localSheetId="1">#REF!</definedName>
    <definedName name="__dan2">#REF!</definedName>
    <definedName name="__dao1" localSheetId="1">#REF!</definedName>
    <definedName name="__dao1">#REF!</definedName>
    <definedName name="__dbu1" localSheetId="1">#REF!</definedName>
    <definedName name="__dbu1">#REF!</definedName>
    <definedName name="__dbu2" localSheetId="1">#REF!</definedName>
    <definedName name="__dbu2">#REF!</definedName>
    <definedName name="__ddn400" localSheetId="1">#REF!</definedName>
    <definedName name="__ddn400">#REF!</definedName>
    <definedName name="__ddn600" localSheetId="1">#REF!</definedName>
    <definedName name="__ddn600">#REF!</definedName>
    <definedName name="__deo1" localSheetId="1">#REF!</definedName>
    <definedName name="__deo1">#REF!</definedName>
    <definedName name="__deo10" localSheetId="1">#REF!</definedName>
    <definedName name="__deo10">#REF!</definedName>
    <definedName name="__deo2" localSheetId="1">#REF!</definedName>
    <definedName name="__deo2">#REF!</definedName>
    <definedName name="__deo3" localSheetId="1">#REF!</definedName>
    <definedName name="__deo3">#REF!</definedName>
    <definedName name="__deo4" localSheetId="1">#REF!</definedName>
    <definedName name="__deo4">#REF!</definedName>
    <definedName name="__deo5" localSheetId="1">#REF!</definedName>
    <definedName name="__deo5">#REF!</definedName>
    <definedName name="__deo6" localSheetId="1">#REF!</definedName>
    <definedName name="__deo6">#REF!</definedName>
    <definedName name="__deo7" localSheetId="1">#REF!</definedName>
    <definedName name="__deo7">#REF!</definedName>
    <definedName name="__deo8" localSheetId="1">#REF!</definedName>
    <definedName name="__deo8">#REF!</definedName>
    <definedName name="__deo9" localSheetId="1">#REF!</definedName>
    <definedName name="__deo9">#REF!</definedName>
    <definedName name="__GFE28" localSheetId="1">#REF!</definedName>
    <definedName name="__GFE28">#REF!</definedName>
    <definedName name="__Goi8" localSheetId="1" hidden="1">{"'Sheet1'!$L$16"}</definedName>
    <definedName name="__Goi8" localSheetId="2" hidden="1">{"'Sheet1'!$L$16"}</definedName>
    <definedName name="__Goi8" localSheetId="3" hidden="1">{"'Sheet1'!$L$16"}</definedName>
    <definedName name="__Goi8" localSheetId="4" hidden="1">{"'Sheet1'!$L$16"}</definedName>
    <definedName name="__Goi8" hidden="1">{"'Sheet1'!$L$16"}</definedName>
    <definedName name="__gon4" localSheetId="1">#REF!</definedName>
    <definedName name="__gon4">#REF!</definedName>
    <definedName name="__h1" localSheetId="7" hidden="1">{"'Sheet1'!$L$16"}</definedName>
    <definedName name="__h1" localSheetId="8" hidden="1">{"'Sheet1'!$L$16"}</definedName>
    <definedName name="__h1" localSheetId="1" hidden="1">{"'Sheet1'!$L$16"}</definedName>
    <definedName name="__h1" localSheetId="2" hidden="1">{"'Sheet1'!$L$16"}</definedName>
    <definedName name="__h1" localSheetId="3" hidden="1">{"'Sheet1'!$L$16"}</definedName>
    <definedName name="__h1" localSheetId="4" hidden="1">{"'Sheet1'!$L$16"}</definedName>
    <definedName name="__h1" hidden="1">{"'Sheet1'!$L$16"}</definedName>
    <definedName name="__han23" localSheetId="1">#REF!</definedName>
    <definedName name="__han23">#REF!</definedName>
    <definedName name="__hom2" localSheetId="1">#REF!</definedName>
    <definedName name="__hom2">#REF!</definedName>
    <definedName name="__hsm2">1.1289</definedName>
    <definedName name="__hso2" localSheetId="1">#REF!</definedName>
    <definedName name="__hso2">#REF!</definedName>
    <definedName name="__hu1" localSheetId="7" hidden="1">{"'Sheet1'!$L$16"}</definedName>
    <definedName name="__hu1" localSheetId="8" hidden="1">{"'Sheet1'!$L$16"}</definedName>
    <definedName name="__hu1" localSheetId="1" hidden="1">{"'Sheet1'!$L$16"}</definedName>
    <definedName name="__hu1" localSheetId="2" hidden="1">{"'Sheet1'!$L$16"}</definedName>
    <definedName name="__hu1" localSheetId="3" hidden="1">{"'Sheet1'!$L$16"}</definedName>
    <definedName name="__hu1" localSheetId="4" hidden="1">{"'Sheet1'!$L$16"}</definedName>
    <definedName name="__hu1" hidden="1">{"'Sheet1'!$L$16"}</definedName>
    <definedName name="__hu2" localSheetId="7" hidden="1">{"'Sheet1'!$L$16"}</definedName>
    <definedName name="__hu2" localSheetId="8" hidden="1">{"'Sheet1'!$L$16"}</definedName>
    <definedName name="__hu2" localSheetId="1" hidden="1">{"'Sheet1'!$L$16"}</definedName>
    <definedName name="__hu2" localSheetId="2" hidden="1">{"'Sheet1'!$L$16"}</definedName>
    <definedName name="__hu2" localSheetId="3" hidden="1">{"'Sheet1'!$L$16"}</definedName>
    <definedName name="__hu2" localSheetId="4" hidden="1">{"'Sheet1'!$L$16"}</definedName>
    <definedName name="__hu2" hidden="1">{"'Sheet1'!$L$16"}</definedName>
    <definedName name="__hu5" localSheetId="7" hidden="1">{"'Sheet1'!$L$16"}</definedName>
    <definedName name="__hu5" localSheetId="8" hidden="1">{"'Sheet1'!$L$16"}</definedName>
    <definedName name="__hu5" localSheetId="1" hidden="1">{"'Sheet1'!$L$16"}</definedName>
    <definedName name="__hu5" localSheetId="2" hidden="1">{"'Sheet1'!$L$16"}</definedName>
    <definedName name="__hu5" localSheetId="3" hidden="1">{"'Sheet1'!$L$16"}</definedName>
    <definedName name="__hu5" localSheetId="4" hidden="1">{"'Sheet1'!$L$16"}</definedName>
    <definedName name="__hu5" hidden="1">{"'Sheet1'!$L$16"}</definedName>
    <definedName name="__hu6" localSheetId="7" hidden="1">{"'Sheet1'!$L$16"}</definedName>
    <definedName name="__hu6" localSheetId="8" hidden="1">{"'Sheet1'!$L$16"}</definedName>
    <definedName name="__hu6" localSheetId="1" hidden="1">{"'Sheet1'!$L$16"}</definedName>
    <definedName name="__hu6" localSheetId="2" hidden="1">{"'Sheet1'!$L$16"}</definedName>
    <definedName name="__hu6" localSheetId="3" hidden="1">{"'Sheet1'!$L$16"}</definedName>
    <definedName name="__hu6" localSheetId="4" hidden="1">{"'Sheet1'!$L$16"}</definedName>
    <definedName name="__hu6" hidden="1">{"'Sheet1'!$L$16"}</definedName>
    <definedName name="__isc1">0.035</definedName>
    <definedName name="__isc2">0.02</definedName>
    <definedName name="__isc3">0.054</definedName>
    <definedName name="__kha1" localSheetId="1">#REF!</definedName>
    <definedName name="__kha1">#REF!</definedName>
    <definedName name="__kl1" localSheetId="1">#REF!</definedName>
    <definedName name="__kl1">#REF!</definedName>
    <definedName name="__KM188" localSheetId="1">#REF!</definedName>
    <definedName name="__KM188">#REF!</definedName>
    <definedName name="__km189" localSheetId="1">#REF!</definedName>
    <definedName name="__km189">#REF!</definedName>
    <definedName name="__km190" localSheetId="1">#REF!</definedName>
    <definedName name="__km190">#REF!</definedName>
    <definedName name="__km191" localSheetId="1">#REF!</definedName>
    <definedName name="__km191">#REF!</definedName>
    <definedName name="__km192" localSheetId="1">#REF!</definedName>
    <definedName name="__km192">#REF!</definedName>
    <definedName name="__km193" localSheetId="1">#REF!</definedName>
    <definedName name="__km193">#REF!</definedName>
    <definedName name="__km194" localSheetId="1">#REF!</definedName>
    <definedName name="__km194">#REF!</definedName>
    <definedName name="__km195" localSheetId="1">#REF!</definedName>
    <definedName name="__km195">#REF!</definedName>
    <definedName name="__km196" localSheetId="1">#REF!</definedName>
    <definedName name="__km196">#REF!</definedName>
    <definedName name="__km197" localSheetId="1">#REF!</definedName>
    <definedName name="__km197">#REF!</definedName>
    <definedName name="__km198" localSheetId="1">#REF!</definedName>
    <definedName name="__km198">#REF!</definedName>
    <definedName name="__Km36" localSheetId="1">#REF!</definedName>
    <definedName name="__Km36">#REF!</definedName>
    <definedName name="__Knc36" localSheetId="1">#REF!</definedName>
    <definedName name="__Knc36">#REF!</definedName>
    <definedName name="__Knc57" localSheetId="1">#REF!</definedName>
    <definedName name="__Knc57">#REF!</definedName>
    <definedName name="__Kvl36" localSheetId="1">#REF!</definedName>
    <definedName name="__Kvl36">#REF!</definedName>
    <definedName name="__Lan1" localSheetId="1" hidden="1">{"'Sheet1'!$L$16"}</definedName>
    <definedName name="__Lan1" localSheetId="2" hidden="1">{"'Sheet1'!$L$16"}</definedName>
    <definedName name="__Lan1" localSheetId="3" hidden="1">{"'Sheet1'!$L$16"}</definedName>
    <definedName name="__Lan1" localSheetId="4" hidden="1">{"'Sheet1'!$L$16"}</definedName>
    <definedName name="__Lan1" hidden="1">{"'Sheet1'!$L$16"}</definedName>
    <definedName name="__LAN3" localSheetId="1" hidden="1">{"'Sheet1'!$L$16"}</definedName>
    <definedName name="__LAN3" localSheetId="2" hidden="1">{"'Sheet1'!$L$16"}</definedName>
    <definedName name="__LAN3" localSheetId="3" hidden="1">{"'Sheet1'!$L$16"}</definedName>
    <definedName name="__LAN3" localSheetId="4" hidden="1">{"'Sheet1'!$L$16"}</definedName>
    <definedName name="__LAN3" hidden="1">{"'Sheet1'!$L$16"}</definedName>
    <definedName name="__lap1" localSheetId="1">#REF!</definedName>
    <definedName name="__lap1">#REF!</definedName>
    <definedName name="__lap2" localSheetId="1">#REF!</definedName>
    <definedName name="__lap2">#REF!</definedName>
    <definedName name="__M36" localSheetId="7" hidden="1">{"'Sheet1'!$L$16"}</definedName>
    <definedName name="__M36" localSheetId="8" hidden="1">{"'Sheet1'!$L$16"}</definedName>
    <definedName name="__M36" localSheetId="1" hidden="1">{"'Sheet1'!$L$16"}</definedName>
    <definedName name="__M36" localSheetId="2" hidden="1">{"'Sheet1'!$L$16"}</definedName>
    <definedName name="__M36" localSheetId="3" hidden="1">{"'Sheet1'!$L$16"}</definedName>
    <definedName name="__M36" localSheetId="4" hidden="1">{"'Sheet1'!$L$16"}</definedName>
    <definedName name="__M36" hidden="1">{"'Sheet1'!$L$16"}</definedName>
    <definedName name="__MAC12" localSheetId="1">#REF!</definedName>
    <definedName name="__MAC12">#REF!</definedName>
    <definedName name="__MAC46" localSheetId="1">#REF!</definedName>
    <definedName name="__MAC46">#REF!</definedName>
    <definedName name="__mix6" localSheetId="1">#REF!</definedName>
    <definedName name="__mix6">#REF!</definedName>
    <definedName name="__mtc3" localSheetId="1">#REF!</definedName>
    <definedName name="__mtc3">#REF!</definedName>
    <definedName name="__nc6" localSheetId="1">#REF!</definedName>
    <definedName name="__nc6">#REF!</definedName>
    <definedName name="__nc7" localSheetId="1">#REF!</definedName>
    <definedName name="__nc7">#REF!</definedName>
    <definedName name="__NCL100" localSheetId="1">#REF!</definedName>
    <definedName name="__NCL100">#REF!</definedName>
    <definedName name="__NCL200" localSheetId="1">#REF!</definedName>
    <definedName name="__NCL200">#REF!</definedName>
    <definedName name="__NCL250" localSheetId="1">#REF!</definedName>
    <definedName name="__NCL250">#REF!</definedName>
    <definedName name="__NET2" localSheetId="1">#REF!</definedName>
    <definedName name="__NET2">#REF!</definedName>
    <definedName name="__nin190" localSheetId="1">#REF!</definedName>
    <definedName name="__nin190">#REF!</definedName>
    <definedName name="__NSO2" localSheetId="7" hidden="1">{"'Sheet1'!$L$16"}</definedName>
    <definedName name="__NSO2" localSheetId="8" hidden="1">{"'Sheet1'!$L$16"}</definedName>
    <definedName name="__NSO2" localSheetId="1" hidden="1">{"'Sheet1'!$L$16"}</definedName>
    <definedName name="__NSO2" localSheetId="2" hidden="1">{"'Sheet1'!$L$16"}</definedName>
    <definedName name="__NSO2" localSheetId="3" hidden="1">{"'Sheet1'!$L$16"}</definedName>
    <definedName name="__NSO2" localSheetId="4" hidden="1">{"'Sheet1'!$L$16"}</definedName>
    <definedName name="__NSO2" hidden="1">{"'Sheet1'!$L$16"}</definedName>
    <definedName name="__oto12" localSheetId="1">#REF!</definedName>
    <definedName name="__oto12">#REF!</definedName>
    <definedName name="__PA3" localSheetId="7" hidden="1">{"'Sheet1'!$L$16"}</definedName>
    <definedName name="__PA3" localSheetId="8" hidden="1">{"'Sheet1'!$L$16"}</definedName>
    <definedName name="__PA3" localSheetId="1" hidden="1">{"'Sheet1'!$L$16"}</definedName>
    <definedName name="__PA3" localSheetId="2" hidden="1">{"'Sheet1'!$L$16"}</definedName>
    <definedName name="__PA3" localSheetId="3" hidden="1">{"'Sheet1'!$L$16"}</definedName>
    <definedName name="__PA3" localSheetId="4" hidden="1">{"'Sheet1'!$L$16"}</definedName>
    <definedName name="__PA3" hidden="1">{"'Sheet1'!$L$16"}</definedName>
    <definedName name="__phi10" localSheetId="1">#REF!</definedName>
    <definedName name="__phi10">#REF!</definedName>
    <definedName name="__phi12" localSheetId="1">#REF!</definedName>
    <definedName name="__phi12">#REF!</definedName>
    <definedName name="__phi14" localSheetId="1">#REF!</definedName>
    <definedName name="__phi14">#REF!</definedName>
    <definedName name="__phi16" localSheetId="1">#REF!</definedName>
    <definedName name="__phi16">#REF!</definedName>
    <definedName name="__phi18" localSheetId="1">#REF!</definedName>
    <definedName name="__phi18">#REF!</definedName>
    <definedName name="__phi20" localSheetId="1">#REF!</definedName>
    <definedName name="__phi20">#REF!</definedName>
    <definedName name="__phi22" localSheetId="1">#REF!</definedName>
    <definedName name="__phi22">#REF!</definedName>
    <definedName name="__phi25" localSheetId="1">#REF!</definedName>
    <definedName name="__phi25">#REF!</definedName>
    <definedName name="__phi28" localSheetId="1">#REF!</definedName>
    <definedName name="__phi28">#REF!</definedName>
    <definedName name="__phi6" localSheetId="1">#REF!</definedName>
    <definedName name="__phi6">#REF!</definedName>
    <definedName name="__phi8" localSheetId="1">#REF!</definedName>
    <definedName name="__phi8">#REF!</definedName>
    <definedName name="__PL1242" localSheetId="1">#REF!</definedName>
    <definedName name="__PL1242">#REF!</definedName>
    <definedName name="__Pl2" localSheetId="7" hidden="1">{"'Sheet1'!$L$16"}</definedName>
    <definedName name="__Pl2" localSheetId="8" hidden="1">{"'Sheet1'!$L$16"}</definedName>
    <definedName name="__Pl2" localSheetId="1" hidden="1">{"'Sheet1'!$L$16"}</definedName>
    <definedName name="__Pl2" localSheetId="2" hidden="1">{"'Sheet1'!$L$16"}</definedName>
    <definedName name="__Pl2" localSheetId="3" hidden="1">{"'Sheet1'!$L$16"}</definedName>
    <definedName name="__Pl2" localSheetId="4" hidden="1">{"'Sheet1'!$L$16"}</definedName>
    <definedName name="__Pl2" hidden="1">{"'Sheet1'!$L$16"}</definedName>
    <definedName name="__RHH1" localSheetId="1">#REF!</definedName>
    <definedName name="__RHH1">#REF!</definedName>
    <definedName name="__RHH10" localSheetId="1">#REF!</definedName>
    <definedName name="__RHH10">#REF!</definedName>
    <definedName name="__RHP1" localSheetId="1">#REF!</definedName>
    <definedName name="__RHP1">#REF!</definedName>
    <definedName name="__RHP10" localSheetId="1">#REF!</definedName>
    <definedName name="__RHP10">#REF!</definedName>
    <definedName name="__RI1" localSheetId="1">#REF!</definedName>
    <definedName name="__RI1">#REF!</definedName>
    <definedName name="__RI10" localSheetId="1">#REF!</definedName>
    <definedName name="__RI10">#REF!</definedName>
    <definedName name="__RII1" localSheetId="1">#REF!</definedName>
    <definedName name="__RII1">#REF!</definedName>
    <definedName name="__RII10" localSheetId="1">#REF!</definedName>
    <definedName name="__RII10">#REF!</definedName>
    <definedName name="__RIP1" localSheetId="1">#REF!</definedName>
    <definedName name="__RIP1">#REF!</definedName>
    <definedName name="__RIP10" localSheetId="1">#REF!</definedName>
    <definedName name="__RIP10">#REF!</definedName>
    <definedName name="__san108" localSheetId="1">#REF!</definedName>
    <definedName name="__san108">#REF!</definedName>
    <definedName name="__sat10" localSheetId="1">#REF!</definedName>
    <definedName name="__sat10">#REF!</definedName>
    <definedName name="__sat14" localSheetId="1">#REF!</definedName>
    <definedName name="__sat14">#REF!</definedName>
    <definedName name="__sat16" localSheetId="1">#REF!</definedName>
    <definedName name="__sat16">#REF!</definedName>
    <definedName name="__sat20" localSheetId="1">#REF!</definedName>
    <definedName name="__sat20">#REF!</definedName>
    <definedName name="__Sat27" localSheetId="1">#REF!</definedName>
    <definedName name="__Sat27">#REF!</definedName>
    <definedName name="__Sat6" localSheetId="1">#REF!</definedName>
    <definedName name="__Sat6">#REF!</definedName>
    <definedName name="__sat8" localSheetId="1">#REF!</definedName>
    <definedName name="__sat8">#REF!</definedName>
    <definedName name="__sc1" localSheetId="1">#REF!</definedName>
    <definedName name="__sc1">#REF!</definedName>
    <definedName name="__SC2" localSheetId="1">#REF!</definedName>
    <definedName name="__SC2">#REF!</definedName>
    <definedName name="__sc3" localSheetId="1">#REF!</definedName>
    <definedName name="__sc3">#REF!</definedName>
    <definedName name="__sl2" localSheetId="1">#REF!</definedName>
    <definedName name="__sl2">#REF!</definedName>
    <definedName name="__slg1" localSheetId="1">#REF!</definedName>
    <definedName name="__slg1">#REF!</definedName>
    <definedName name="__slg2" localSheetId="1">#REF!</definedName>
    <definedName name="__slg2">#REF!</definedName>
    <definedName name="__slg3" localSheetId="1">#REF!</definedName>
    <definedName name="__slg3">#REF!</definedName>
    <definedName name="__slg4" localSheetId="1">#REF!</definedName>
    <definedName name="__slg4">#REF!</definedName>
    <definedName name="__slg5" localSheetId="1">#REF!</definedName>
    <definedName name="__slg5">#REF!</definedName>
    <definedName name="__slg6" localSheetId="1">#REF!</definedName>
    <definedName name="__slg6">#REF!</definedName>
    <definedName name="__SN3" localSheetId="1">#REF!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1">#REF!</definedName>
    <definedName name="__sua20">#REF!</definedName>
    <definedName name="__sua30" localSheetId="1">#REF!</definedName>
    <definedName name="__sua30">#REF!</definedName>
    <definedName name="__TB1" localSheetId="1">#REF!</definedName>
    <definedName name="__TB1">#REF!</definedName>
    <definedName name="__td1" localSheetId="1" hidden="1">{"'Sheet1'!$L$16"}</definedName>
    <definedName name="__td1" localSheetId="2" hidden="1">{"'Sheet1'!$L$16"}</definedName>
    <definedName name="__td1" localSheetId="3" hidden="1">{"'Sheet1'!$L$16"}</definedName>
    <definedName name="__td1" localSheetId="4" hidden="1">{"'Sheet1'!$L$16"}</definedName>
    <definedName name="__td1" hidden="1">{"'Sheet1'!$L$16"}</definedName>
    <definedName name="__TH1" localSheetId="1">#REF!</definedName>
    <definedName name="__TH1">#REF!</definedName>
    <definedName name="__TH2" localSheetId="1">#REF!</definedName>
    <definedName name="__TH2">#REF!</definedName>
    <definedName name="__TH3" localSheetId="1">#REF!</definedName>
    <definedName name="__TH3">#REF!</definedName>
    <definedName name="__TL1" localSheetId="1">#REF!</definedName>
    <definedName name="__TL1">#REF!</definedName>
    <definedName name="__TL2" localSheetId="1">#REF!</definedName>
    <definedName name="__TL2">#REF!</definedName>
    <definedName name="__TL3" localSheetId="1">#REF!</definedName>
    <definedName name="__TL3">#REF!</definedName>
    <definedName name="__TLA120" localSheetId="1">#REF!</definedName>
    <definedName name="__TLA120">#REF!</definedName>
    <definedName name="__TLA35" localSheetId="1">#REF!</definedName>
    <definedName name="__TLA35">#REF!</definedName>
    <definedName name="__TLA50" localSheetId="1">#REF!</definedName>
    <definedName name="__TLA50">#REF!</definedName>
    <definedName name="__TLA70" localSheetId="1">#REF!</definedName>
    <definedName name="__TLA70">#REF!</definedName>
    <definedName name="__TLA95" localSheetId="1">#REF!</definedName>
    <definedName name="__TLA95">#REF!</definedName>
    <definedName name="__tp2" localSheetId="1">#REF!</definedName>
    <definedName name="__tp2">#REF!</definedName>
    <definedName name="__tra100" localSheetId="1">#REF!</definedName>
    <definedName name="__tra100">#REF!</definedName>
    <definedName name="__tra102" localSheetId="1">#REF!</definedName>
    <definedName name="__tra102">#REF!</definedName>
    <definedName name="__tra104" localSheetId="1">#REF!</definedName>
    <definedName name="__tra104">#REF!</definedName>
    <definedName name="__tra106" localSheetId="1">#REF!</definedName>
    <definedName name="__tra106">#REF!</definedName>
    <definedName name="__tra108" localSheetId="1">#REF!</definedName>
    <definedName name="__tra108">#REF!</definedName>
    <definedName name="__tra110" localSheetId="1">#REF!</definedName>
    <definedName name="__tra110">#REF!</definedName>
    <definedName name="__tra112" localSheetId="1">#REF!</definedName>
    <definedName name="__tra112">#REF!</definedName>
    <definedName name="__tra114" localSheetId="1">#REF!</definedName>
    <definedName name="__tra114">#REF!</definedName>
    <definedName name="__tra116" localSheetId="1">#REF!</definedName>
    <definedName name="__tra116">#REF!</definedName>
    <definedName name="__tra118" localSheetId="1">#REF!</definedName>
    <definedName name="__tra118">#REF!</definedName>
    <definedName name="__tra120" localSheetId="1">#REF!</definedName>
    <definedName name="__tra120">#REF!</definedName>
    <definedName name="__tra122" localSheetId="1">#REF!</definedName>
    <definedName name="__tra122">#REF!</definedName>
    <definedName name="__tra124" localSheetId="1">#REF!</definedName>
    <definedName name="__tra124">#REF!</definedName>
    <definedName name="__tra126" localSheetId="1">#REF!</definedName>
    <definedName name="__tra126">#REF!</definedName>
    <definedName name="__tra128" localSheetId="1">#REF!</definedName>
    <definedName name="__tra128">#REF!</definedName>
    <definedName name="__tra130" localSheetId="1">#REF!</definedName>
    <definedName name="__tra130">#REF!</definedName>
    <definedName name="__tra132" localSheetId="1">#REF!</definedName>
    <definedName name="__tra132">#REF!</definedName>
    <definedName name="__tra134" localSheetId="1">#REF!</definedName>
    <definedName name="__tra134">#REF!</definedName>
    <definedName name="__tra136" localSheetId="1">#REF!</definedName>
    <definedName name="__tra136">#REF!</definedName>
    <definedName name="__tra138" localSheetId="1">#REF!</definedName>
    <definedName name="__tra138">#REF!</definedName>
    <definedName name="__tra140" localSheetId="1">#REF!</definedName>
    <definedName name="__tra140">#REF!</definedName>
    <definedName name="__tra70" localSheetId="1">#REF!</definedName>
    <definedName name="__tra70">#REF!</definedName>
    <definedName name="__tra72" localSheetId="1">#REF!</definedName>
    <definedName name="__tra72">#REF!</definedName>
    <definedName name="__tra74" localSheetId="1">#REF!</definedName>
    <definedName name="__tra74">#REF!</definedName>
    <definedName name="__tra76" localSheetId="1">#REF!</definedName>
    <definedName name="__tra76">#REF!</definedName>
    <definedName name="__tra78" localSheetId="1">#REF!</definedName>
    <definedName name="__tra78">#REF!</definedName>
    <definedName name="__tra80" localSheetId="1">#REF!</definedName>
    <definedName name="__tra80">#REF!</definedName>
    <definedName name="__tra82" localSheetId="1">#REF!</definedName>
    <definedName name="__tra82">#REF!</definedName>
    <definedName name="__tra84" localSheetId="1">#REF!</definedName>
    <definedName name="__tra84">#REF!</definedName>
    <definedName name="__tra86" localSheetId="1">#REF!</definedName>
    <definedName name="__tra86">#REF!</definedName>
    <definedName name="__tra88" localSheetId="1">#REF!</definedName>
    <definedName name="__tra88">#REF!</definedName>
    <definedName name="__tra90" localSheetId="1">#REF!</definedName>
    <definedName name="__tra90">#REF!</definedName>
    <definedName name="__tra92" localSheetId="1">#REF!</definedName>
    <definedName name="__tra92">#REF!</definedName>
    <definedName name="__tra94" localSheetId="1">#REF!</definedName>
    <definedName name="__tra94">#REF!</definedName>
    <definedName name="__tra96" localSheetId="1">#REF!</definedName>
    <definedName name="__tra96">#REF!</definedName>
    <definedName name="__tra98" localSheetId="1">#REF!</definedName>
    <definedName name="__tra98">#REF!</definedName>
    <definedName name="__Tru21" localSheetId="7" hidden="1">{"'Sheet1'!$L$16"}</definedName>
    <definedName name="__Tru21" localSheetId="8" hidden="1">{"'Sheet1'!$L$16"}</definedName>
    <definedName name="__Tru21" localSheetId="1" hidden="1">{"'Sheet1'!$L$16"}</definedName>
    <definedName name="__Tru21" localSheetId="2" hidden="1">{"'Sheet1'!$L$16"}</definedName>
    <definedName name="__Tru21" localSheetId="3" hidden="1">{"'Sheet1'!$L$16"}</definedName>
    <definedName name="__Tru21" localSheetId="4" hidden="1">{"'Sheet1'!$L$16"}</definedName>
    <definedName name="__Tru21" hidden="1">{"'Sheet1'!$L$16"}</definedName>
    <definedName name="__tt3" localSheetId="1" hidden="1">{"'Sheet1'!$L$16"}</definedName>
    <definedName name="__tt3" localSheetId="2" hidden="1">{"'Sheet1'!$L$16"}</definedName>
    <definedName name="__tt3" localSheetId="3" hidden="1">{"'Sheet1'!$L$16"}</definedName>
    <definedName name="__tt3" localSheetId="4" hidden="1">{"'Sheet1'!$L$16"}</definedName>
    <definedName name="__tt3" hidden="1">{"'Sheet1'!$L$16"}</definedName>
    <definedName name="__tz593" localSheetId="1">#REF!</definedName>
    <definedName name="__tz593">#REF!</definedName>
    <definedName name="__ui108" localSheetId="1">#REF!</definedName>
    <definedName name="__ui108">#REF!</definedName>
    <definedName name="__ui180" localSheetId="1">#REF!</definedName>
    <definedName name="__ui180">#REF!</definedName>
    <definedName name="__vc1" localSheetId="1">#REF!</definedName>
    <definedName name="__vc1">#REF!</definedName>
    <definedName name="__vc2" localSheetId="1">#REF!</definedName>
    <definedName name="__vc2">#REF!</definedName>
    <definedName name="__vc3" localSheetId="1">#REF!</definedName>
    <definedName name="__vc3">#REF!</definedName>
    <definedName name="__VL100" localSheetId="1">#REF!</definedName>
    <definedName name="__VL100">#REF!</definedName>
    <definedName name="__vl2" localSheetId="1" hidden="1">{"'Sheet1'!$L$16"}</definedName>
    <definedName name="__vl2" localSheetId="2" hidden="1">{"'Sheet1'!$L$16"}</definedName>
    <definedName name="__vl2" localSheetId="3" hidden="1">{"'Sheet1'!$L$16"}</definedName>
    <definedName name="__vl2" localSheetId="4" hidden="1">{"'Sheet1'!$L$16"}</definedName>
    <definedName name="__vl2" hidden="1">{"'Sheet1'!$L$16"}</definedName>
    <definedName name="__VL200" localSheetId="1">#REF!</definedName>
    <definedName name="__VL200">#REF!</definedName>
    <definedName name="__VL250" localSheetId="1">#REF!</definedName>
    <definedName name="__VL250">#REF!</definedName>
    <definedName name="__xm30" localSheetId="1">#REF!</definedName>
    <definedName name="__xm30">#REF!</definedName>
    <definedName name="_1" localSheetId="7">#N/A</definedName>
    <definedName name="_1" localSheetId="8">#N/A</definedName>
    <definedName name="_1" localSheetId="1">#REF!</definedName>
    <definedName name="_1">#REF!</definedName>
    <definedName name="_1000A01">#N/A</definedName>
    <definedName name="_1BA2500" localSheetId="1">#REF!</definedName>
    <definedName name="_1BA2500">#REF!</definedName>
    <definedName name="_1BA3250" localSheetId="1">#REF!</definedName>
    <definedName name="_1BA3250">#REF!</definedName>
    <definedName name="_1BA400P" localSheetId="1">#REF!</definedName>
    <definedName name="_1BA400P">#REF!</definedName>
    <definedName name="_1CAP001" localSheetId="1">#REF!</definedName>
    <definedName name="_1CAP001">#REF!</definedName>
    <definedName name="_1DAU002" localSheetId="1">#REF!</definedName>
    <definedName name="_1DAU002">#REF!</definedName>
    <definedName name="_1DDAY03" localSheetId="1">#REF!</definedName>
    <definedName name="_1DDAY03">#REF!</definedName>
    <definedName name="_1DDTT01" localSheetId="1">#REF!</definedName>
    <definedName name="_1DDTT01">#REF!</definedName>
    <definedName name="_1FCO101" localSheetId="1">#REF!</definedName>
    <definedName name="_1FCO101">#REF!</definedName>
    <definedName name="_1GIA101" localSheetId="1">#REF!</definedName>
    <definedName name="_1GIA101">#REF!</definedName>
    <definedName name="_1LA1001" localSheetId="1">#REF!</definedName>
    <definedName name="_1LA1001">#REF!</definedName>
    <definedName name="_1MCCBO2" localSheetId="1">#REF!</definedName>
    <definedName name="_1MCCBO2">#REF!</definedName>
    <definedName name="_1PKCAP1" localSheetId="1">#REF!</definedName>
    <definedName name="_1PKCAP1">#REF!</definedName>
    <definedName name="_1PKTT01" localSheetId="1">#REF!</definedName>
    <definedName name="_1PKTT01">#REF!</definedName>
    <definedName name="_1TCD101" localSheetId="1">#REF!</definedName>
    <definedName name="_1TCD101">#REF!</definedName>
    <definedName name="_1TCD201" localSheetId="1">#REF!</definedName>
    <definedName name="_1TCD201">#REF!</definedName>
    <definedName name="_1TD2001" localSheetId="1">#REF!</definedName>
    <definedName name="_1TD2001">#REF!</definedName>
    <definedName name="_1TIHT01" localSheetId="1">#REF!</definedName>
    <definedName name="_1TIHT01">#REF!</definedName>
    <definedName name="_1TRU121" localSheetId="1">#REF!</definedName>
    <definedName name="_1TRU121">#REF!</definedName>
    <definedName name="_2" localSheetId="7">#N/A</definedName>
    <definedName name="_2" localSheetId="8">#N/A</definedName>
    <definedName name="_2" localSheetId="1">#REF!</definedName>
    <definedName name="_2">#REF!</definedName>
    <definedName name="_2BLA100" localSheetId="1">#REF!</definedName>
    <definedName name="_2BLA100">#REF!</definedName>
    <definedName name="_2DAL201" localSheetId="1">#REF!</definedName>
    <definedName name="_2DAL201">#REF!</definedName>
    <definedName name="_3BLXMD" localSheetId="1">#REF!</definedName>
    <definedName name="_3BLXMD">#REF!</definedName>
    <definedName name="_3TU0609" localSheetId="1">#REF!</definedName>
    <definedName name="_3TU0609">#REF!</definedName>
    <definedName name="_40x4">5100</definedName>
    <definedName name="_4CNT240" localSheetId="1">#REF!</definedName>
    <definedName name="_4CNT240">#REF!</definedName>
    <definedName name="_4CTL240" localSheetId="1">#REF!</definedName>
    <definedName name="_4CTL240">#REF!</definedName>
    <definedName name="_4FCO100" localSheetId="1">#REF!</definedName>
    <definedName name="_4FCO100">#REF!</definedName>
    <definedName name="_4HDCTT4" localSheetId="1">#REF!</definedName>
    <definedName name="_4HDCTT4">#REF!</definedName>
    <definedName name="_4HNCTT4" localSheetId="1">#REF!</definedName>
    <definedName name="_4HNCTT4">#REF!</definedName>
    <definedName name="_4LBCO01" localSheetId="1">#REF!</definedName>
    <definedName name="_4LBCO01">#REF!</definedName>
    <definedName name="_a1" localSheetId="7" hidden="1">{"'Sheet1'!$L$16"}</definedName>
    <definedName name="_a1" localSheetId="8" hidden="1">{"'Sheet1'!$L$16"}</definedName>
    <definedName name="_a1" localSheetId="1" hidden="1">{"'Sheet1'!$L$16"}</definedName>
    <definedName name="_a1" localSheetId="2" hidden="1">{"'Sheet1'!$L$16"}</definedName>
    <definedName name="_a1" localSheetId="3" hidden="1">{"'Sheet1'!$L$16"}</definedName>
    <definedName name="_a1" localSheetId="4" hidden="1">{"'Sheet1'!$L$16"}</definedName>
    <definedName name="_a1" hidden="1">{"'Sheet1'!$L$16"}</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localSheetId="4"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'[3]CT -THVLNC'!#REF!</definedName>
    <definedName name="_a16550">'[3]CT -THVLNC'!#REF!</definedName>
    <definedName name="_A65700" localSheetId="1">'[4]MTO REV.2(ARMOR)'!#REF!</definedName>
    <definedName name="_A65700">'[4]MTO REV.2(ARMOR)'!#REF!</definedName>
    <definedName name="_A65800" localSheetId="1">'[4]MTO REV.2(ARMOR)'!#REF!</definedName>
    <definedName name="_A65800">'[4]MTO REV.2(ARMOR)'!#REF!</definedName>
    <definedName name="_A66000" localSheetId="1">'[4]MTO REV.2(ARMOR)'!#REF!</definedName>
    <definedName name="_A66000">'[4]MTO REV.2(ARMOR)'!#REF!</definedName>
    <definedName name="_A67000" localSheetId="1">'[4]MTO REV.2(ARMOR)'!#REF!</definedName>
    <definedName name="_A67000">'[4]MTO REV.2(ARMOR)'!#REF!</definedName>
    <definedName name="_A68000" localSheetId="1">'[4]MTO REV.2(ARMOR)'!#REF!</definedName>
    <definedName name="_A68000">'[4]MTO REV.2(ARMOR)'!#REF!</definedName>
    <definedName name="_A70000" localSheetId="1">'[4]MTO REV.2(ARMOR)'!#REF!</definedName>
    <definedName name="_A70000">'[4]MTO REV.2(ARMOR)'!#REF!</definedName>
    <definedName name="_A75000" localSheetId="1">'[4]MTO REV.2(ARMOR)'!#REF!</definedName>
    <definedName name="_A75000">'[4]MTO REV.2(ARMOR)'!#REF!</definedName>
    <definedName name="_A85000" localSheetId="1">'[4]MTO REV.2(ARMOR)'!#REF!</definedName>
    <definedName name="_A85000">'[4]MTO REV.2(ARMOR)'!#REF!</definedName>
    <definedName name="_abb91" localSheetId="1">[5]chitimc!#REF!</definedName>
    <definedName name="_abb91">[5]chitimc!#REF!</definedName>
    <definedName name="_atn1" localSheetId="1">#REF!</definedName>
    <definedName name="_atn1">#REF!</definedName>
    <definedName name="_atn10" localSheetId="1">#REF!</definedName>
    <definedName name="_atn10">#REF!</definedName>
    <definedName name="_atn2" localSheetId="1">#REF!</definedName>
    <definedName name="_atn2">#REF!</definedName>
    <definedName name="_atn3" localSheetId="1">#REF!</definedName>
    <definedName name="_atn3">#REF!</definedName>
    <definedName name="_atn4" localSheetId="1">#REF!</definedName>
    <definedName name="_atn4">#REF!</definedName>
    <definedName name="_atn5" localSheetId="1">#REF!</definedName>
    <definedName name="_atn5">#REF!</definedName>
    <definedName name="_atn6" localSheetId="1">#REF!</definedName>
    <definedName name="_atn6">#REF!</definedName>
    <definedName name="_atn7" localSheetId="1">#REF!</definedName>
    <definedName name="_atn7">#REF!</definedName>
    <definedName name="_atn8" localSheetId="1">#REF!</definedName>
    <definedName name="_atn8">#REF!</definedName>
    <definedName name="_atn9" localSheetId="1">#REF!</definedName>
    <definedName name="_atn9">#REF!</definedName>
    <definedName name="_B1" localSheetId="7" hidden="1">{"'Sheet1'!$L$16"}</definedName>
    <definedName name="_B1" localSheetId="8" hidden="1">{"'Sheet1'!$L$16"}</definedName>
    <definedName name="_B1" localSheetId="1" hidden="1">{"'Sheet1'!$L$16"}</definedName>
    <definedName name="_B1" localSheetId="2" hidden="1">{"'Sheet1'!$L$16"}</definedName>
    <definedName name="_B1" localSheetId="3" hidden="1">{"'Sheet1'!$L$16"}</definedName>
    <definedName name="_B1" localSheetId="4" hidden="1">{"'Sheet1'!$L$16"}</definedName>
    <definedName name="_B1" hidden="1">{"'Sheet1'!$L$16"}</definedName>
    <definedName name="_ban1" localSheetId="1">'[6]KTKC cau km8+649.78'!#REF!</definedName>
    <definedName name="_ban1">'[6]KTKC cau km8+649.78'!#REF!</definedName>
    <definedName name="_ban2" localSheetId="7" hidden="1">{"'Sheet1'!$L$16"}</definedName>
    <definedName name="_ban2" localSheetId="8" hidden="1">{"'Sheet1'!$L$16"}</definedName>
    <definedName name="_ban2" localSheetId="1" hidden="1">{"'Sheet1'!$L$16"}</definedName>
    <definedName name="_ban2" localSheetId="2" hidden="1">{"'Sheet1'!$L$16"}</definedName>
    <definedName name="_ban2" localSheetId="3" hidden="1">{"'Sheet1'!$L$16"}</definedName>
    <definedName name="_ban2" localSheetId="4" hidden="1">{"'Sheet1'!$L$16"}</definedName>
    <definedName name="_ban2" hidden="1">{"'Sheet1'!$L$16"}</definedName>
    <definedName name="_boi1" localSheetId="7">#REF!</definedName>
    <definedName name="_boi1" localSheetId="8">#REF!</definedName>
    <definedName name="_boi1" localSheetId="1">#REF!</definedName>
    <definedName name="_boi1">#REF!</definedName>
    <definedName name="_boi2" localSheetId="7">#REF!</definedName>
    <definedName name="_boi2" localSheetId="8">#REF!</definedName>
    <definedName name="_boi2" localSheetId="1">#REF!</definedName>
    <definedName name="_boi2">#REF!</definedName>
    <definedName name="_boi3" localSheetId="7">#REF!</definedName>
    <definedName name="_boi3" localSheetId="8">#REF!</definedName>
    <definedName name="_boi3" localSheetId="1">#REF!</definedName>
    <definedName name="_boi3">#REF!</definedName>
    <definedName name="_boi4" localSheetId="7">#REF!</definedName>
    <definedName name="_boi4" localSheetId="8">#REF!</definedName>
    <definedName name="_boi4" localSheetId="1">#REF!</definedName>
    <definedName name="_boi4">#REF!</definedName>
    <definedName name="_btm10" localSheetId="7">#REF!</definedName>
    <definedName name="_btm10" localSheetId="8">#REF!</definedName>
    <definedName name="_btm10" localSheetId="1">#REF!</definedName>
    <definedName name="_btm10">#REF!</definedName>
    <definedName name="_btm100" localSheetId="7">#REF!</definedName>
    <definedName name="_btm100" localSheetId="8">#REF!</definedName>
    <definedName name="_btm100" localSheetId="1">#REF!</definedName>
    <definedName name="_btm100">#REF!</definedName>
    <definedName name="_BTM150" localSheetId="1">#REF!</definedName>
    <definedName name="_BTM150">#REF!</definedName>
    <definedName name="_BTM200" localSheetId="1">#REF!</definedName>
    <definedName name="_BTM200">#REF!</definedName>
    <definedName name="_BTM250" localSheetId="7">#REF!</definedName>
    <definedName name="_BTM250" localSheetId="8">#REF!</definedName>
    <definedName name="_BTM250" localSheetId="1">#REF!</definedName>
    <definedName name="_BTM250">#REF!</definedName>
    <definedName name="_btM300" localSheetId="7">#REF!</definedName>
    <definedName name="_btM300" localSheetId="8">#REF!</definedName>
    <definedName name="_btM300" localSheetId="1">#REF!</definedName>
    <definedName name="_btM300">#REF!</definedName>
    <definedName name="_BTM50" localSheetId="1">#REF!</definedName>
    <definedName name="_BTM50">#REF!</definedName>
    <definedName name="_C_Lphi_4ab" localSheetId="1">#REF!</definedName>
    <definedName name="_C_Lphi_4ab">#REF!</definedName>
    <definedName name="_cao1" localSheetId="7">#REF!</definedName>
    <definedName name="_cao1" localSheetId="8">#REF!</definedName>
    <definedName name="_cao1" localSheetId="1">#REF!</definedName>
    <definedName name="_cao1">#REF!</definedName>
    <definedName name="_cao2" localSheetId="7">#REF!</definedName>
    <definedName name="_cao2" localSheetId="8">#REF!</definedName>
    <definedName name="_cao2" localSheetId="1">#REF!</definedName>
    <definedName name="_cao2">#REF!</definedName>
    <definedName name="_cao3" localSheetId="7">#REF!</definedName>
    <definedName name="_cao3" localSheetId="8">#REF!</definedName>
    <definedName name="_cao3" localSheetId="1">#REF!</definedName>
    <definedName name="_cao3">#REF!</definedName>
    <definedName name="_cao4" localSheetId="7">#REF!</definedName>
    <definedName name="_cao4" localSheetId="8">#REF!</definedName>
    <definedName name="_cao4" localSheetId="1">#REF!</definedName>
    <definedName name="_cao4">#REF!</definedName>
    <definedName name="_cao5" localSheetId="7">#REF!</definedName>
    <definedName name="_cao5" localSheetId="8">#REF!</definedName>
    <definedName name="_cao5" localSheetId="1">#REF!</definedName>
    <definedName name="_cao5">#REF!</definedName>
    <definedName name="_cao6" localSheetId="7">#REF!</definedName>
    <definedName name="_cao6" localSheetId="8">#REF!</definedName>
    <definedName name="_cao6" localSheetId="1">#REF!</definedName>
    <definedName name="_cao6">#REF!</definedName>
    <definedName name="_cap2005">[7]Sheet3!$A$2:$L$7</definedName>
    <definedName name="_cau10" localSheetId="1">#REF!</definedName>
    <definedName name="_cau10">#REF!</definedName>
    <definedName name="_cau16" localSheetId="1">#REF!</definedName>
    <definedName name="_cau16">#REF!</definedName>
    <definedName name="_cau25" localSheetId="1">#REF!</definedName>
    <definedName name="_cau25">#REF!</definedName>
    <definedName name="_cau40" localSheetId="1">#REF!</definedName>
    <definedName name="_cau40">#REF!</definedName>
    <definedName name="_cau50" localSheetId="1">#REF!</definedName>
    <definedName name="_cau50">#REF!</definedName>
    <definedName name="_CON1" localSheetId="7">#REF!</definedName>
    <definedName name="_CON1" localSheetId="8">#REF!</definedName>
    <definedName name="_CON1" localSheetId="1">#REF!</definedName>
    <definedName name="_CON1">#REF!</definedName>
    <definedName name="_CON2" localSheetId="7">#REF!</definedName>
    <definedName name="_CON2" localSheetId="8">#REF!</definedName>
    <definedName name="_CON2" localSheetId="1">#REF!</definedName>
    <definedName name="_CON2">#REF!</definedName>
    <definedName name="_CPhi_Bhiem" localSheetId="1">#REF!</definedName>
    <definedName name="_CPhi_Bhiem">#REF!</definedName>
    <definedName name="_CPhi_BQLDA" localSheetId="1">#REF!</definedName>
    <definedName name="_CPhi_BQLDA">#REF!</definedName>
    <definedName name="_CPhi_DBaoGT" localSheetId="1">#REF!</definedName>
    <definedName name="_CPhi_DBaoGT">#REF!</definedName>
    <definedName name="_CPhi_Kdinh" localSheetId="1">#REF!</definedName>
    <definedName name="_CPhi_Kdinh">#REF!</definedName>
    <definedName name="_CPhi_Nthu_KThanh" localSheetId="1">#REF!</definedName>
    <definedName name="_CPhi_Nthu_KThanh">#REF!</definedName>
    <definedName name="_CPhi_QToan" localSheetId="1">#REF!</definedName>
    <definedName name="_CPhi_QToan">#REF!</definedName>
    <definedName name="_CPhiTKe_13" localSheetId="1">#REF!</definedName>
    <definedName name="_CPhiTKe_13">#REF!</definedName>
    <definedName name="_CT250" localSheetId="1">'[8]dongia (2)'!#REF!</definedName>
    <definedName name="_CT250">'[8]dongia (2)'!#REF!</definedName>
    <definedName name="_d2" localSheetId="1">#REF!</definedName>
    <definedName name="_d2">#REF!</definedName>
    <definedName name="_dai1" localSheetId="7">#REF!</definedName>
    <definedName name="_dai1" localSheetId="8">#REF!</definedName>
    <definedName name="_dai1" localSheetId="1">#REF!</definedName>
    <definedName name="_dai1">#REF!</definedName>
    <definedName name="_dai2" localSheetId="7">#REF!</definedName>
    <definedName name="_dai2" localSheetId="8">#REF!</definedName>
    <definedName name="_dai2" localSheetId="1">#REF!</definedName>
    <definedName name="_dai2">#REF!</definedName>
    <definedName name="_dai3" localSheetId="7">#REF!</definedName>
    <definedName name="_dai3" localSheetId="8">#REF!</definedName>
    <definedName name="_dai3" localSheetId="1">#REF!</definedName>
    <definedName name="_dai3">#REF!</definedName>
    <definedName name="_dai4" localSheetId="7">#REF!</definedName>
    <definedName name="_dai4" localSheetId="8">#REF!</definedName>
    <definedName name="_dai4" localSheetId="1">#REF!</definedName>
    <definedName name="_dai4">#REF!</definedName>
    <definedName name="_dai5" localSheetId="7">#REF!</definedName>
    <definedName name="_dai5" localSheetId="8">#REF!</definedName>
    <definedName name="_dai5" localSheetId="1">#REF!</definedName>
    <definedName name="_dai5">#REF!</definedName>
    <definedName name="_dai6" localSheetId="7">#REF!</definedName>
    <definedName name="_dai6" localSheetId="8">#REF!</definedName>
    <definedName name="_dai6" localSheetId="1">#REF!</definedName>
    <definedName name="_dai6">#REF!</definedName>
    <definedName name="_dan1" localSheetId="7">#REF!</definedName>
    <definedName name="_dan1" localSheetId="8">#REF!</definedName>
    <definedName name="_dan1" localSheetId="1">#REF!</definedName>
    <definedName name="_dan1">#REF!</definedName>
    <definedName name="_dan2" localSheetId="7">#REF!</definedName>
    <definedName name="_dan2" localSheetId="8">#REF!</definedName>
    <definedName name="_dan2" localSheetId="1">#REF!</definedName>
    <definedName name="_dan2">#REF!</definedName>
    <definedName name="_dao1" localSheetId="7">#REF!</definedName>
    <definedName name="_dao1" localSheetId="8">#REF!</definedName>
    <definedName name="_dao1" localSheetId="1">#REF!</definedName>
    <definedName name="_dao1">#REF!</definedName>
    <definedName name="_day1" localSheetId="1">'[9]Chiet tinh dz22'!#REF!</definedName>
    <definedName name="_day1">'[9]Chiet tinh dz22'!#REF!</definedName>
    <definedName name="_dbu1" localSheetId="7">#REF!</definedName>
    <definedName name="_dbu1" localSheetId="8">#REF!</definedName>
    <definedName name="_dbu1" localSheetId="1">#REF!</definedName>
    <definedName name="_dbu1">#REF!</definedName>
    <definedName name="_dbu2" localSheetId="7">#REF!</definedName>
    <definedName name="_dbu2" localSheetId="8">#REF!</definedName>
    <definedName name="_dbu2" localSheetId="1">#REF!</definedName>
    <definedName name="_dbu2">#REF!</definedName>
    <definedName name="_ddn400" localSheetId="7">#REF!</definedName>
    <definedName name="_ddn400" localSheetId="8">#REF!</definedName>
    <definedName name="_ddn400" localSheetId="1">#REF!</definedName>
    <definedName name="_ddn400">#REF!</definedName>
    <definedName name="_ddn600" localSheetId="7">#REF!</definedName>
    <definedName name="_ddn600" localSheetId="8">#REF!</definedName>
    <definedName name="_ddn600" localSheetId="1">#REF!</definedName>
    <definedName name="_ddn600">#REF!</definedName>
    <definedName name="_deo1" localSheetId="1">#REF!</definedName>
    <definedName name="_deo1">#REF!</definedName>
    <definedName name="_deo10" localSheetId="1">#REF!</definedName>
    <definedName name="_deo10">#REF!</definedName>
    <definedName name="_deo2" localSheetId="1">#REF!</definedName>
    <definedName name="_deo2">#REF!</definedName>
    <definedName name="_deo3" localSheetId="1">#REF!</definedName>
    <definedName name="_deo3">#REF!</definedName>
    <definedName name="_deo4" localSheetId="1">#REF!</definedName>
    <definedName name="_deo4">#REF!</definedName>
    <definedName name="_deo5" localSheetId="1">#REF!</definedName>
    <definedName name="_deo5">#REF!</definedName>
    <definedName name="_deo6" localSheetId="1">#REF!</definedName>
    <definedName name="_deo6">#REF!</definedName>
    <definedName name="_deo7" localSheetId="1">#REF!</definedName>
    <definedName name="_deo7">#REF!</definedName>
    <definedName name="_deo8" localSheetId="1">#REF!</definedName>
    <definedName name="_deo8">#REF!</definedName>
    <definedName name="_deo9" localSheetId="1">#REF!</definedName>
    <definedName name="_deo9">#REF!</definedName>
    <definedName name="_dgt100" localSheetId="1">'[5]dongia (2)'!#REF!</definedName>
    <definedName name="_dgt100">'[5]dongia (2)'!#REF!</definedName>
    <definedName name="_dui15">[10]Gia!$F$74</definedName>
    <definedName name="_Fill" localSheetId="7" hidden="1">#REF!</definedName>
    <definedName name="_Fill" localSheetId="8" hidden="1">#REF!</definedName>
    <definedName name="_Fill" localSheetId="1" hidden="1">#REF!</definedName>
    <definedName name="_Fill" localSheetId="0" hidden="1">#REF!</definedName>
    <definedName name="_Fill" localSheetId="2" hidden="1">#REF!</definedName>
    <definedName name="_Fill" localSheetId="3" hidden="1">#REF!</definedName>
    <definedName name="_Fill" localSheetId="4" hidden="1">#REF!</definedName>
    <definedName name="_Fill" hidden="1">#REF!</definedName>
    <definedName name="_xlnm._FilterDatabase" localSheetId="7" hidden="1">'04_TH_NSH'!$A$11:$AN$21</definedName>
    <definedName name="_xlnm._FilterDatabase" localSheetId="8" hidden="1">#REF!</definedName>
    <definedName name="_xlnm._FilterDatabase" localSheetId="6" hidden="1">'05b_CTDT'!$A$6:$Z$6</definedName>
    <definedName name="_xlnm._FilterDatabase" localSheetId="1" hidden="1">'PL02_dieu chuyen (2)'!$A$6:$I$128</definedName>
    <definedName name="_xlnm._FilterDatabase" localSheetId="0" hidden="1">#REF!</definedName>
    <definedName name="_xlnm._FilterDatabase" localSheetId="2" hidden="1">PL3a!$A$8:$Q$36</definedName>
    <definedName name="_xlnm._FilterDatabase" localSheetId="3" hidden="1">PL3b!$A$8:$O$37</definedName>
    <definedName name="_xlnm._FilterDatabase" localSheetId="4" hidden="1">'PL4'!$AP$9:$AP$17</definedName>
    <definedName name="_xlnm._FilterDatabase" localSheetId="10" hidden="1">Sheet1!$M$7:$M$20</definedName>
    <definedName name="_xlnm._FilterDatabase" hidden="1">#REF!</definedName>
    <definedName name="_GFE28" localSheetId="1">#REF!</definedName>
    <definedName name="_GFE28">#REF!</definedName>
    <definedName name="_GID1">'[5]LKVL-CK-HT-GD1'!$A$4</definedName>
    <definedName name="_Goi8" localSheetId="1" hidden="1">{"'Sheet1'!$L$16"}</definedName>
    <definedName name="_Goi8" localSheetId="2" hidden="1">{"'Sheet1'!$L$16"}</definedName>
    <definedName name="_Goi8" localSheetId="3" hidden="1">{"'Sheet1'!$L$16"}</definedName>
    <definedName name="_Goi8" localSheetId="4" hidden="1">{"'Sheet1'!$L$16"}</definedName>
    <definedName name="_Goi8" hidden="1">{"'Sheet1'!$L$16"}</definedName>
    <definedName name="_gon4" localSheetId="7">#REF!</definedName>
    <definedName name="_gon4" localSheetId="8">#REF!</definedName>
    <definedName name="_gon4" localSheetId="1">#REF!</definedName>
    <definedName name="_gon4">#REF!</definedName>
    <definedName name="_h1" localSheetId="7" hidden="1">{"'Sheet1'!$L$16"}</definedName>
    <definedName name="_h1" localSheetId="8" hidden="1">{"'Sheet1'!$L$16"}</definedName>
    <definedName name="_h1" localSheetId="1" hidden="1">{"'Sheet1'!$L$16"}</definedName>
    <definedName name="_h1" localSheetId="2" hidden="1">{"'Sheet1'!$L$16"}</definedName>
    <definedName name="_h1" localSheetId="3" hidden="1">{"'Sheet1'!$L$16"}</definedName>
    <definedName name="_h1" localSheetId="4" hidden="1">{"'Sheet1'!$L$16"}</definedName>
    <definedName name="_h1" hidden="1">{"'Sheet1'!$L$16"}</definedName>
    <definedName name="_h10" localSheetId="1" hidden="1">{#N/A,#N/A,FALSE,"Chi tiÆt"}</definedName>
    <definedName name="_h10" localSheetId="2" hidden="1">{#N/A,#N/A,FALSE,"Chi tiÆt"}</definedName>
    <definedName name="_h10" localSheetId="3" hidden="1">{#N/A,#N/A,FALSE,"Chi tiÆt"}</definedName>
    <definedName name="_h10" localSheetId="4" hidden="1">{#N/A,#N/A,FALSE,"Chi tiÆt"}</definedName>
    <definedName name="_h10" hidden="1">{#N/A,#N/A,FALSE,"Chi tiÆt"}</definedName>
    <definedName name="_h2" localSheetId="1" hidden="1">{"'Sheet1'!$L$16"}</definedName>
    <definedName name="_h2" localSheetId="2" hidden="1">{"'Sheet1'!$L$16"}</definedName>
    <definedName name="_h2" localSheetId="3" hidden="1">{"'Sheet1'!$L$16"}</definedName>
    <definedName name="_h2" localSheetId="4" hidden="1">{"'Sheet1'!$L$16"}</definedName>
    <definedName name="_h2" hidden="1">{"'Sheet1'!$L$16"}</definedName>
    <definedName name="_h3" localSheetId="1" hidden="1">{"'Sheet1'!$L$16"}</definedName>
    <definedName name="_h3" localSheetId="2" hidden="1">{"'Sheet1'!$L$16"}</definedName>
    <definedName name="_h3" localSheetId="3" hidden="1">{"'Sheet1'!$L$16"}</definedName>
    <definedName name="_h3" localSheetId="4" hidden="1">{"'Sheet1'!$L$16"}</definedName>
    <definedName name="_h3" hidden="1">{"'Sheet1'!$L$16"}</definedName>
    <definedName name="_h5" localSheetId="1" hidden="1">{"'Sheet1'!$L$16"}</definedName>
    <definedName name="_h5" localSheetId="2" hidden="1">{"'Sheet1'!$L$16"}</definedName>
    <definedName name="_h5" localSheetId="3" hidden="1">{"'Sheet1'!$L$16"}</definedName>
    <definedName name="_h5" localSheetId="4" hidden="1">{"'Sheet1'!$L$16"}</definedName>
    <definedName name="_h5" hidden="1">{"'Sheet1'!$L$16"}</definedName>
    <definedName name="_h6" localSheetId="1" hidden="1">{"'Sheet1'!$L$16"}</definedName>
    <definedName name="_h6" localSheetId="2" hidden="1">{"'Sheet1'!$L$16"}</definedName>
    <definedName name="_h6" localSheetId="3" hidden="1">{"'Sheet1'!$L$16"}</definedName>
    <definedName name="_h6" localSheetId="4" hidden="1">{"'Sheet1'!$L$16"}</definedName>
    <definedName name="_h6" hidden="1">{"'Sheet1'!$L$16"}</definedName>
    <definedName name="_h7" localSheetId="1" hidden="1">{"'Sheet1'!$L$16"}</definedName>
    <definedName name="_h7" localSheetId="2" hidden="1">{"'Sheet1'!$L$16"}</definedName>
    <definedName name="_h7" localSheetId="3" hidden="1">{"'Sheet1'!$L$16"}</definedName>
    <definedName name="_h7" localSheetId="4" hidden="1">{"'Sheet1'!$L$16"}</definedName>
    <definedName name="_h7" hidden="1">{"'Sheet1'!$L$16"}</definedName>
    <definedName name="_h8" localSheetId="1" hidden="1">{"'Sheet1'!$L$16"}</definedName>
    <definedName name="_h8" localSheetId="2" hidden="1">{"'Sheet1'!$L$16"}</definedName>
    <definedName name="_h8" localSheetId="3" hidden="1">{"'Sheet1'!$L$16"}</definedName>
    <definedName name="_h8" localSheetId="4" hidden="1">{"'Sheet1'!$L$16"}</definedName>
    <definedName name="_h8" hidden="1">{"'Sheet1'!$L$16"}</definedName>
    <definedName name="_h9" localSheetId="1" hidden="1">{"'Sheet1'!$L$16"}</definedName>
    <definedName name="_h9" localSheetId="2" hidden="1">{"'Sheet1'!$L$16"}</definedName>
    <definedName name="_h9" localSheetId="3" hidden="1">{"'Sheet1'!$L$16"}</definedName>
    <definedName name="_h9" localSheetId="4" hidden="1">{"'Sheet1'!$L$16"}</definedName>
    <definedName name="_h9" hidden="1">{"'Sheet1'!$L$16"}</definedName>
    <definedName name="_han23" localSheetId="1">#REF!</definedName>
    <definedName name="_han23">#REF!</definedName>
    <definedName name="_hh1">[11]XL4Poppy!$C$9</definedName>
    <definedName name="_hh2">[11]XL4Poppy!$A$15</definedName>
    <definedName name="_HKy2" localSheetId="1">[12]BK04!#REF!</definedName>
    <definedName name="_HKy2">[12]BK04!#REF!</definedName>
    <definedName name="_hom2" localSheetId="7">#REF!</definedName>
    <definedName name="_hom2" localSheetId="8">#REF!</definedName>
    <definedName name="_hom2" localSheetId="1">#REF!</definedName>
    <definedName name="_hom2">#REF!</definedName>
    <definedName name="_hsm2">1.1289</definedName>
    <definedName name="_hso2" localSheetId="1">#REF!</definedName>
    <definedName name="_hso2">#REF!</definedName>
    <definedName name="_hu1" localSheetId="7" hidden="1">{"'Sheet1'!$L$16"}</definedName>
    <definedName name="_hu1" localSheetId="8" hidden="1">{"'Sheet1'!$L$16"}</definedName>
    <definedName name="_hu1" localSheetId="1" hidden="1">{"'Sheet1'!$L$16"}</definedName>
    <definedName name="_hu1" localSheetId="2" hidden="1">{"'Sheet1'!$L$16"}</definedName>
    <definedName name="_hu1" localSheetId="3" hidden="1">{"'Sheet1'!$L$16"}</definedName>
    <definedName name="_hu1" localSheetId="4" hidden="1">{"'Sheet1'!$L$16"}</definedName>
    <definedName name="_hu1" hidden="1">{"'Sheet1'!$L$16"}</definedName>
    <definedName name="_hu2" localSheetId="7" hidden="1">{"'Sheet1'!$L$16"}</definedName>
    <definedName name="_hu2" localSheetId="8" hidden="1">{"'Sheet1'!$L$16"}</definedName>
    <definedName name="_hu2" localSheetId="1" hidden="1">{"'Sheet1'!$L$16"}</definedName>
    <definedName name="_hu2" localSheetId="2" hidden="1">{"'Sheet1'!$L$16"}</definedName>
    <definedName name="_hu2" localSheetId="3" hidden="1">{"'Sheet1'!$L$16"}</definedName>
    <definedName name="_hu2" localSheetId="4" hidden="1">{"'Sheet1'!$L$16"}</definedName>
    <definedName name="_hu2" hidden="1">{"'Sheet1'!$L$16"}</definedName>
    <definedName name="_hu5" localSheetId="7" hidden="1">{"'Sheet1'!$L$16"}</definedName>
    <definedName name="_hu5" localSheetId="8" hidden="1">{"'Sheet1'!$L$16"}</definedName>
    <definedName name="_hu5" localSheetId="1" hidden="1">{"'Sheet1'!$L$16"}</definedName>
    <definedName name="_hu5" localSheetId="2" hidden="1">{"'Sheet1'!$L$16"}</definedName>
    <definedName name="_hu5" localSheetId="3" hidden="1">{"'Sheet1'!$L$16"}</definedName>
    <definedName name="_hu5" localSheetId="4" hidden="1">{"'Sheet1'!$L$16"}</definedName>
    <definedName name="_hu5" hidden="1">{"'Sheet1'!$L$16"}</definedName>
    <definedName name="_hu6" localSheetId="7" hidden="1">{"'Sheet1'!$L$16"}</definedName>
    <definedName name="_hu6" localSheetId="8" hidden="1">{"'Sheet1'!$L$16"}</definedName>
    <definedName name="_hu6" localSheetId="1" hidden="1">{"'Sheet1'!$L$16"}</definedName>
    <definedName name="_hu6" localSheetId="2" hidden="1">{"'Sheet1'!$L$16"}</definedName>
    <definedName name="_hu6" localSheetId="3" hidden="1">{"'Sheet1'!$L$16"}</definedName>
    <definedName name="_hu6" localSheetId="4" hidden="1">{"'Sheet1'!$L$16"}</definedName>
    <definedName name="_hu6" hidden="1">{"'Sheet1'!$L$16"}</definedName>
    <definedName name="_isc1">0.035</definedName>
    <definedName name="_isc2">0.02</definedName>
    <definedName name="_isc3">0.054</definedName>
    <definedName name="_Key1" localSheetId="7" hidden="1">#REF!</definedName>
    <definedName name="_Key1" localSheetId="8" hidden="1">#REF!</definedName>
    <definedName name="_Key1" localSheetId="1" hidden="1">#REF!</definedName>
    <definedName name="_Key1" localSheetId="0" hidden="1">#REF!</definedName>
    <definedName name="_Key1" localSheetId="2" hidden="1">#REF!</definedName>
    <definedName name="_Key1" localSheetId="3" hidden="1">#REF!</definedName>
    <definedName name="_Key1" localSheetId="4" hidden="1">#REF!</definedName>
    <definedName name="_Key1" hidden="1">#REF!</definedName>
    <definedName name="_Key2" localSheetId="7" hidden="1">#REF!</definedName>
    <definedName name="_Key2" localSheetId="8" hidden="1">#REF!</definedName>
    <definedName name="_Key2" localSheetId="1" hidden="1">#REF!</definedName>
    <definedName name="_Key2" localSheetId="0" hidden="1">#REF!</definedName>
    <definedName name="_Key2" localSheetId="2" hidden="1">#REF!</definedName>
    <definedName name="_Key2" localSheetId="3" hidden="1">#REF!</definedName>
    <definedName name="_Key2" localSheetId="4" hidden="1">#REF!</definedName>
    <definedName name="_Key2" hidden="1">#REF!</definedName>
    <definedName name="_kha1" localSheetId="1">#REF!</definedName>
    <definedName name="_kha1">#REF!</definedName>
    <definedName name="_kl1" localSheetId="1">#REF!</definedName>
    <definedName name="_kl1">#REF!</definedName>
    <definedName name="_KM188" localSheetId="7">#REF!</definedName>
    <definedName name="_KM188" localSheetId="8">#REF!</definedName>
    <definedName name="_KM188" localSheetId="1">#REF!</definedName>
    <definedName name="_KM188">#REF!</definedName>
    <definedName name="_km189" localSheetId="7">#REF!</definedName>
    <definedName name="_km189" localSheetId="8">#REF!</definedName>
    <definedName name="_km189" localSheetId="1">#REF!</definedName>
    <definedName name="_km189">#REF!</definedName>
    <definedName name="_km190" localSheetId="7">#REF!</definedName>
    <definedName name="_km190" localSheetId="8">#REF!</definedName>
    <definedName name="_km190" localSheetId="1">#REF!</definedName>
    <definedName name="_km190">#REF!</definedName>
    <definedName name="_km191" localSheetId="7">#REF!</definedName>
    <definedName name="_km191" localSheetId="8">#REF!</definedName>
    <definedName name="_km191" localSheetId="1">#REF!</definedName>
    <definedName name="_km191">#REF!</definedName>
    <definedName name="_km192" localSheetId="7">#REF!</definedName>
    <definedName name="_km192" localSheetId="8">#REF!</definedName>
    <definedName name="_km192" localSheetId="1">#REF!</definedName>
    <definedName name="_km192">#REF!</definedName>
    <definedName name="_km193" localSheetId="7">#REF!</definedName>
    <definedName name="_km193" localSheetId="8">#REF!</definedName>
    <definedName name="_km193" localSheetId="1">#REF!</definedName>
    <definedName name="_km193">#REF!</definedName>
    <definedName name="_km194" localSheetId="7">#REF!</definedName>
    <definedName name="_km194" localSheetId="8">#REF!</definedName>
    <definedName name="_km194" localSheetId="1">#REF!</definedName>
    <definedName name="_km194">#REF!</definedName>
    <definedName name="_km195" localSheetId="7">#REF!</definedName>
    <definedName name="_km195" localSheetId="8">#REF!</definedName>
    <definedName name="_km195" localSheetId="1">#REF!</definedName>
    <definedName name="_km195">#REF!</definedName>
    <definedName name="_km196" localSheetId="7">#REF!</definedName>
    <definedName name="_km196" localSheetId="8">#REF!</definedName>
    <definedName name="_km196" localSheetId="1">#REF!</definedName>
    <definedName name="_km196">#REF!</definedName>
    <definedName name="_km197" localSheetId="7">#REF!</definedName>
    <definedName name="_km197" localSheetId="8">#REF!</definedName>
    <definedName name="_km197" localSheetId="1">#REF!</definedName>
    <definedName name="_km197">#REF!</definedName>
    <definedName name="_km198" localSheetId="7">#REF!</definedName>
    <definedName name="_km198" localSheetId="8">#REF!</definedName>
    <definedName name="_km198" localSheetId="1">#REF!</definedName>
    <definedName name="_km198">#REF!</definedName>
    <definedName name="_Km36" localSheetId="1">#REF!</definedName>
    <definedName name="_Km36">#REF!</definedName>
    <definedName name="_Knc1">'[13]149-2'!$C$133</definedName>
    <definedName name="_Knc36" localSheetId="1">#REF!</definedName>
    <definedName name="_Knc36">#REF!</definedName>
    <definedName name="_Knc57" localSheetId="1">#REF!</definedName>
    <definedName name="_Knc57">#REF!</definedName>
    <definedName name="_Kvl36" localSheetId="1">#REF!</definedName>
    <definedName name="_Kvl36">#REF!</definedName>
    <definedName name="_L6">[14]XL4Poppy!$C$31</definedName>
    <definedName name="_Lan1" localSheetId="1" hidden="1">{"'Sheet1'!$L$16"}</definedName>
    <definedName name="_Lan1" localSheetId="2" hidden="1">{"'Sheet1'!$L$16"}</definedName>
    <definedName name="_Lan1" localSheetId="3" hidden="1">{"'Sheet1'!$L$16"}</definedName>
    <definedName name="_Lan1" localSheetId="4" hidden="1">{"'Sheet1'!$L$16"}</definedName>
    <definedName name="_Lan1" hidden="1">{"'Sheet1'!$L$16"}</definedName>
    <definedName name="_LAN3" localSheetId="1" hidden="1">{"'Sheet1'!$L$16"}</definedName>
    <definedName name="_LAN3" localSheetId="2" hidden="1">{"'Sheet1'!$L$16"}</definedName>
    <definedName name="_LAN3" localSheetId="3" hidden="1">{"'Sheet1'!$L$16"}</definedName>
    <definedName name="_LAN3" localSheetId="4" hidden="1">{"'Sheet1'!$L$16"}</definedName>
    <definedName name="_LAN3" hidden="1">{"'Sheet1'!$L$16"}</definedName>
    <definedName name="_lap1" localSheetId="7">#REF!</definedName>
    <definedName name="_lap1" localSheetId="8">#REF!</definedName>
    <definedName name="_lap1" localSheetId="1">#REF!</definedName>
    <definedName name="_lap1">#REF!</definedName>
    <definedName name="_lap2" localSheetId="7">#REF!</definedName>
    <definedName name="_lap2" localSheetId="8">#REF!</definedName>
    <definedName name="_lap2" localSheetId="1">#REF!</definedName>
    <definedName name="_lap2">#REF!</definedName>
    <definedName name="_M36" localSheetId="7" hidden="1">{"'Sheet1'!$L$16"}</definedName>
    <definedName name="_M36" localSheetId="8" hidden="1">{"'Sheet1'!$L$16"}</definedName>
    <definedName name="_M36" localSheetId="1" hidden="1">{"'Sheet1'!$L$16"}</definedName>
    <definedName name="_M36" localSheetId="2" hidden="1">{"'Sheet1'!$L$16"}</definedName>
    <definedName name="_M36" localSheetId="3" hidden="1">{"'Sheet1'!$L$16"}</definedName>
    <definedName name="_M36" localSheetId="4" hidden="1">{"'Sheet1'!$L$16"}</definedName>
    <definedName name="_M36" hidden="1">{"'Sheet1'!$L$16"}</definedName>
    <definedName name="_MAC12" localSheetId="7">#REF!</definedName>
    <definedName name="_MAC12" localSheetId="8">#REF!</definedName>
    <definedName name="_MAC12" localSheetId="1">#REF!</definedName>
    <definedName name="_MAC12">#REF!</definedName>
    <definedName name="_MAC46" localSheetId="7">#REF!</definedName>
    <definedName name="_MAC46" localSheetId="8">#REF!</definedName>
    <definedName name="_MAC46" localSheetId="1">#REF!</definedName>
    <definedName name="_MAC46">#REF!</definedName>
    <definedName name="_mdc1" localSheetId="1">[15]Girder!#REF!</definedName>
    <definedName name="_mdc1">[15]Girder!#REF!</definedName>
    <definedName name="_mdc2" localSheetId="1">[15]Girder!#REF!</definedName>
    <definedName name="_mdc2">[15]Girder!#REF!</definedName>
    <definedName name="_mgl4" localSheetId="1">[15]Girder!#REF!</definedName>
    <definedName name="_mgl4">[15]Girder!#REF!</definedName>
    <definedName name="_mgl8" localSheetId="1">[15]Girder!#REF!</definedName>
    <definedName name="_mgl8">[15]Girder!#REF!</definedName>
    <definedName name="_mix6" localSheetId="1">#REF!</definedName>
    <definedName name="_mix6">#REF!</definedName>
    <definedName name="_MoM11" localSheetId="1">[16]CHITIET!#REF!</definedName>
    <definedName name="_MoM11">[16]CHITIET!#REF!</definedName>
    <definedName name="_mtc3" localSheetId="1">#REF!</definedName>
    <definedName name="_mtc3">#REF!</definedName>
    <definedName name="_MVL486">[17]XL4Poppy!$B$1:$B$16</definedName>
    <definedName name="_mw2" localSheetId="1">[15]Girder!#REF!</definedName>
    <definedName name="_mw2">[15]Girder!#REF!</definedName>
    <definedName name="_NC200" localSheetId="1">[18]TT35!#REF!</definedName>
    <definedName name="_NC200">[18]TT35!#REF!</definedName>
    <definedName name="_nc3">'[19]Luong+may'!$D$8</definedName>
    <definedName name="_nc35">'[20]he so'!$B$2</definedName>
    <definedName name="_nc4">[21]NC!$E$12</definedName>
    <definedName name="_nc6" localSheetId="1">#REF!</definedName>
    <definedName name="_nc6">#REF!</definedName>
    <definedName name="_nc7" localSheetId="1">#REF!</definedName>
    <definedName name="_nc7">#REF!</definedName>
    <definedName name="_NCL100" localSheetId="7">#REF!</definedName>
    <definedName name="_NCL100" localSheetId="8">#REF!</definedName>
    <definedName name="_NCL100" localSheetId="1">#REF!</definedName>
    <definedName name="_NCL100">#REF!</definedName>
    <definedName name="_NCL200" localSheetId="7">#REF!</definedName>
    <definedName name="_NCL200" localSheetId="8">#REF!</definedName>
    <definedName name="_NCL200" localSheetId="1">#REF!</definedName>
    <definedName name="_NCL200">#REF!</definedName>
    <definedName name="_NCL250" localSheetId="7">#REF!</definedName>
    <definedName name="_NCL250" localSheetId="8">#REF!</definedName>
    <definedName name="_NCL250" localSheetId="1">#REF!</definedName>
    <definedName name="_NCL250">#REF!</definedName>
    <definedName name="_NET2" localSheetId="7">#REF!</definedName>
    <definedName name="_NET2" localSheetId="8">#REF!</definedName>
    <definedName name="_NET2" localSheetId="1">#REF!</definedName>
    <definedName name="_NET2">#REF!</definedName>
    <definedName name="_nin190" localSheetId="7">#REF!</definedName>
    <definedName name="_nin190" localSheetId="8">#REF!</definedName>
    <definedName name="_nin190" localSheetId="1">#REF!</definedName>
    <definedName name="_nin190">#REF!</definedName>
    <definedName name="_NPV11" localSheetId="1">'[22]Cp&gt;10-Ln&lt;10'!#REF!</definedName>
    <definedName name="_NPV11">'[22]Cp&gt;10-Ln&lt;10'!#REF!</definedName>
    <definedName name="_npv22" localSheetId="1">'[22]Ln&lt;20'!#REF!</definedName>
    <definedName name="_npv22">'[22]Ln&lt;20'!#REF!</definedName>
    <definedName name="_NSO2" localSheetId="7" hidden="1">{"'Sheet1'!$L$16"}</definedName>
    <definedName name="_NSO2" localSheetId="8" hidden="1">{"'Sheet1'!$L$16"}</definedName>
    <definedName name="_NSO2" localSheetId="1" hidden="1">{"'Sheet1'!$L$16"}</definedName>
    <definedName name="_NSO2" localSheetId="2" hidden="1">{"'Sheet1'!$L$16"}</definedName>
    <definedName name="_NSO2" localSheetId="3" hidden="1">{"'Sheet1'!$L$16"}</definedName>
    <definedName name="_NSO2" localSheetId="4" hidden="1">{"'Sheet1'!$L$16"}</definedName>
    <definedName name="_NSO2" hidden="1">{"'Sheet1'!$L$16"}</definedName>
    <definedName name="_Order1" hidden="1">255</definedName>
    <definedName name="_Order2" hidden="1">255</definedName>
    <definedName name="_oto10" localSheetId="1">[23]VL!#REF!</definedName>
    <definedName name="_oto10">[23]VL!#REF!</definedName>
    <definedName name="_oto12" localSheetId="1">#REF!</definedName>
    <definedName name="_oto12">#REF!</definedName>
    <definedName name="_PA3" localSheetId="7" hidden="1">{"'Sheet1'!$L$16"}</definedName>
    <definedName name="_PA3" localSheetId="8" hidden="1">{"'Sheet1'!$L$16"}</definedName>
    <definedName name="_PA3" localSheetId="1" hidden="1">{"'Sheet1'!$L$16"}</definedName>
    <definedName name="_PA3" localSheetId="2" hidden="1">{"'Sheet1'!$L$16"}</definedName>
    <definedName name="_PA3" localSheetId="3" hidden="1">{"'Sheet1'!$L$16"}</definedName>
    <definedName name="_PA3" localSheetId="4" hidden="1">{"'Sheet1'!$L$16"}</definedName>
    <definedName name="_PA3" hidden="1">{"'Sheet1'!$L$16"}</definedName>
    <definedName name="_Parse_Out" localSheetId="1" hidden="1">[24]Quantity!#REF!</definedName>
    <definedName name="_Parse_Out" localSheetId="0" hidden="1">[24]Quantity!#REF!</definedName>
    <definedName name="_Parse_Out" localSheetId="2" hidden="1">[24]Quantity!#REF!</definedName>
    <definedName name="_Parse_Out" localSheetId="3" hidden="1">[24]Quantity!#REF!</definedName>
    <definedName name="_Parse_Out" localSheetId="4" hidden="1">[24]Quantity!#REF!</definedName>
    <definedName name="_Parse_Out" hidden="1">[24]Quantity!#REF!</definedName>
    <definedName name="_pc30">[25]GiaVL!$F$14</definedName>
    <definedName name="_pc40">[25]GiaVL!$F$13</definedName>
    <definedName name="_phi10" localSheetId="7">#REF!</definedName>
    <definedName name="_phi10" localSheetId="8">#REF!</definedName>
    <definedName name="_phi10" localSheetId="1">#REF!</definedName>
    <definedName name="_phi10">#REF!</definedName>
    <definedName name="_phi12" localSheetId="7">#REF!</definedName>
    <definedName name="_phi12" localSheetId="8">#REF!</definedName>
    <definedName name="_phi12" localSheetId="1">#REF!</definedName>
    <definedName name="_phi12">#REF!</definedName>
    <definedName name="_phi14" localSheetId="7">#REF!</definedName>
    <definedName name="_phi14" localSheetId="8">#REF!</definedName>
    <definedName name="_phi14" localSheetId="1">#REF!</definedName>
    <definedName name="_phi14">#REF!</definedName>
    <definedName name="_phi16" localSheetId="7">#REF!</definedName>
    <definedName name="_phi16" localSheetId="8">#REF!</definedName>
    <definedName name="_phi16" localSheetId="1">#REF!</definedName>
    <definedName name="_phi16">#REF!</definedName>
    <definedName name="_phi18" localSheetId="7">#REF!</definedName>
    <definedName name="_phi18" localSheetId="8">#REF!</definedName>
    <definedName name="_phi18" localSheetId="1">#REF!</definedName>
    <definedName name="_phi18">#REF!</definedName>
    <definedName name="_phi20" localSheetId="7">#REF!</definedName>
    <definedName name="_phi20" localSheetId="8">#REF!</definedName>
    <definedName name="_phi20" localSheetId="1">#REF!</definedName>
    <definedName name="_phi20">#REF!</definedName>
    <definedName name="_phi22" localSheetId="7">#REF!</definedName>
    <definedName name="_phi22" localSheetId="8">#REF!</definedName>
    <definedName name="_phi22" localSheetId="1">#REF!</definedName>
    <definedName name="_phi22">#REF!</definedName>
    <definedName name="_phi25" localSheetId="7">#REF!</definedName>
    <definedName name="_phi25" localSheetId="8">#REF!</definedName>
    <definedName name="_phi25" localSheetId="1">#REF!</definedName>
    <definedName name="_phi25">#REF!</definedName>
    <definedName name="_phi28" localSheetId="7">#REF!</definedName>
    <definedName name="_phi28" localSheetId="8">#REF!</definedName>
    <definedName name="_phi28" localSheetId="1">#REF!</definedName>
    <definedName name="_phi28">#REF!</definedName>
    <definedName name="_phi6" localSheetId="7">#REF!</definedName>
    <definedName name="_phi6" localSheetId="8">#REF!</definedName>
    <definedName name="_phi6" localSheetId="1">#REF!</definedName>
    <definedName name="_phi6">#REF!</definedName>
    <definedName name="_phi8" localSheetId="7">#REF!</definedName>
    <definedName name="_phi8" localSheetId="8">#REF!</definedName>
    <definedName name="_phi8" localSheetId="1">#REF!</definedName>
    <definedName name="_phi8">#REF!</definedName>
    <definedName name="_PL1242" localSheetId="7">#REF!</definedName>
    <definedName name="_PL1242" localSheetId="8">#REF!</definedName>
    <definedName name="_PL1242" localSheetId="1">#REF!</definedName>
    <definedName name="_PL1242">#REF!</definedName>
    <definedName name="_Pl2" localSheetId="7" hidden="1">{"'Sheet1'!$L$16"}</definedName>
    <definedName name="_Pl2" localSheetId="8" hidden="1">{"'Sheet1'!$L$16"}</definedName>
    <definedName name="_Pl2" localSheetId="1" hidden="1">{"'Sheet1'!$L$16"}</definedName>
    <definedName name="_Pl2" localSheetId="2" hidden="1">{"'Sheet1'!$L$16"}</definedName>
    <definedName name="_Pl2" localSheetId="3" hidden="1">{"'Sheet1'!$L$16"}</definedName>
    <definedName name="_Pl2" localSheetId="4" hidden="1">{"'Sheet1'!$L$16"}</definedName>
    <definedName name="_Pl2" hidden="1">{"'Sheet1'!$L$16"}</definedName>
    <definedName name="_PL3" localSheetId="7" hidden="1">#REF!</definedName>
    <definedName name="_PL3" localSheetId="8" hidden="1">#REF!</definedName>
    <definedName name="_PL3" localSheetId="1" hidden="1">#REF!</definedName>
    <definedName name="_PL3" localSheetId="0" hidden="1">#REF!</definedName>
    <definedName name="_PL3" localSheetId="2" hidden="1">#REF!</definedName>
    <definedName name="_PL3" localSheetId="3" hidden="1">#REF!</definedName>
    <definedName name="_PL3" localSheetId="4" hidden="1">#REF!</definedName>
    <definedName name="_PL3" hidden="1">#REF!</definedName>
    <definedName name="_Pt1" localSheetId="1">[26]Checksection1!#REF!</definedName>
    <definedName name="_Pt1">[26]Checksection1!#REF!</definedName>
    <definedName name="_Pt2" localSheetId="1">[26]Checksection1!#REF!</definedName>
    <definedName name="_Pt2">[26]Checksection1!#REF!</definedName>
    <definedName name="_Rd1">[27]TinhToan!$F$86</definedName>
    <definedName name="_RHH1" localSheetId="1">#REF!</definedName>
    <definedName name="_RHH1">#REF!</definedName>
    <definedName name="_RHH10" localSheetId="1">#REF!</definedName>
    <definedName name="_RHH10">#REF!</definedName>
    <definedName name="_RHP1" localSheetId="1">#REF!</definedName>
    <definedName name="_RHP1">#REF!</definedName>
    <definedName name="_RHP10" localSheetId="1">#REF!</definedName>
    <definedName name="_RHP10">#REF!</definedName>
    <definedName name="_RI1" localSheetId="1">#REF!</definedName>
    <definedName name="_RI1">#REF!</definedName>
    <definedName name="_RI10" localSheetId="1">#REF!</definedName>
    <definedName name="_RI10">#REF!</definedName>
    <definedName name="_RII1" localSheetId="1">#REF!</definedName>
    <definedName name="_RII1">#REF!</definedName>
    <definedName name="_RII10" localSheetId="1">#REF!</definedName>
    <definedName name="_RII10">#REF!</definedName>
    <definedName name="_RIP1" localSheetId="1">#REF!</definedName>
    <definedName name="_RIP1">#REF!</definedName>
    <definedName name="_RIP10" localSheetId="1">#REF!</definedName>
    <definedName name="_RIP10">#REF!</definedName>
    <definedName name="_san108" localSheetId="1">#REF!</definedName>
    <definedName name="_san108">#REF!</definedName>
    <definedName name="_sat10" localSheetId="7">#REF!</definedName>
    <definedName name="_sat10" localSheetId="8">#REF!</definedName>
    <definedName name="_sat10" localSheetId="1">#REF!</definedName>
    <definedName name="_sat10">#REF!</definedName>
    <definedName name="_sat12" localSheetId="1">'[28]Bang chiet tinh TBA'!#REF!</definedName>
    <definedName name="_sat12">'[28]Bang chiet tinh TBA'!#REF!</definedName>
    <definedName name="_sat14" localSheetId="7">#REF!</definedName>
    <definedName name="_sat14" localSheetId="8">#REF!</definedName>
    <definedName name="_sat14" localSheetId="1">#REF!</definedName>
    <definedName name="_sat14">#REF!</definedName>
    <definedName name="_sat16" localSheetId="7">#REF!</definedName>
    <definedName name="_sat16" localSheetId="8">#REF!</definedName>
    <definedName name="_sat16" localSheetId="1">#REF!</definedName>
    <definedName name="_sat16">#REF!</definedName>
    <definedName name="_sat20" localSheetId="7">#REF!</definedName>
    <definedName name="_sat20" localSheetId="8">#REF!</definedName>
    <definedName name="_sat20" localSheetId="1">#REF!</definedName>
    <definedName name="_sat20">#REF!</definedName>
    <definedName name="_Sat27" localSheetId="1">#REF!</definedName>
    <definedName name="_Sat27">#REF!</definedName>
    <definedName name="_Sat6" localSheetId="1">#REF!</definedName>
    <definedName name="_Sat6">#REF!</definedName>
    <definedName name="_sat8" localSheetId="7">#REF!</definedName>
    <definedName name="_sat8" localSheetId="8">#REF!</definedName>
    <definedName name="_sat8" localSheetId="1">#REF!</definedName>
    <definedName name="_sat8">#REF!</definedName>
    <definedName name="_sc1" localSheetId="7">#REF!</definedName>
    <definedName name="_sc1" localSheetId="8">#REF!</definedName>
    <definedName name="_sc1" localSheetId="1">#REF!</definedName>
    <definedName name="_sc1">#REF!</definedName>
    <definedName name="_SC2" localSheetId="7">#REF!</definedName>
    <definedName name="_SC2" localSheetId="8">#REF!</definedName>
    <definedName name="_SC2" localSheetId="1">#REF!</definedName>
    <definedName name="_SC2">#REF!</definedName>
    <definedName name="_sc3" localSheetId="7">#REF!</definedName>
    <definedName name="_sc3" localSheetId="8">#REF!</definedName>
    <definedName name="_sc3" localSheetId="1">#REF!</definedName>
    <definedName name="_sc3">#REF!</definedName>
    <definedName name="_sl2" localSheetId="1">#REF!</definedName>
    <definedName name="_sl2">#REF!</definedName>
    <definedName name="_slg1" localSheetId="7">#REF!</definedName>
    <definedName name="_slg1" localSheetId="8">#REF!</definedName>
    <definedName name="_slg1" localSheetId="1">#REF!</definedName>
    <definedName name="_slg1">#REF!</definedName>
    <definedName name="_slg2" localSheetId="7">#REF!</definedName>
    <definedName name="_slg2" localSheetId="8">#REF!</definedName>
    <definedName name="_slg2" localSheetId="1">#REF!</definedName>
    <definedName name="_slg2">#REF!</definedName>
    <definedName name="_slg3" localSheetId="7">#REF!</definedName>
    <definedName name="_slg3" localSheetId="8">#REF!</definedName>
    <definedName name="_slg3" localSheetId="1">#REF!</definedName>
    <definedName name="_slg3">#REF!</definedName>
    <definedName name="_slg4" localSheetId="7">#REF!</definedName>
    <definedName name="_slg4" localSheetId="8">#REF!</definedName>
    <definedName name="_slg4" localSheetId="1">#REF!</definedName>
    <definedName name="_slg4">#REF!</definedName>
    <definedName name="_slg5" localSheetId="7">#REF!</definedName>
    <definedName name="_slg5" localSheetId="8">#REF!</definedName>
    <definedName name="_slg5" localSheetId="1">#REF!</definedName>
    <definedName name="_slg5">#REF!</definedName>
    <definedName name="_slg6" localSheetId="7">#REF!</definedName>
    <definedName name="_slg6" localSheetId="8">#REF!</definedName>
    <definedName name="_slg6" localSheetId="1">#REF!</definedName>
    <definedName name="_slg6">#REF!</definedName>
    <definedName name="_SN3" localSheetId="7">#REF!</definedName>
    <definedName name="_SN3" localSheetId="8">#REF!</definedName>
    <definedName name="_SN3" localSheetId="1">#REF!</definedName>
    <definedName name="_SN3">#REF!</definedName>
    <definedName name="_SOC10">0.3456</definedName>
    <definedName name="_SOC8">0.2827</definedName>
    <definedName name="_Sort" localSheetId="7" hidden="1">#REF!</definedName>
    <definedName name="_Sort" localSheetId="8" hidden="1">#REF!</definedName>
    <definedName name="_Sort" localSheetId="1" hidden="1">#REF!</definedName>
    <definedName name="_Sort" localSheetId="0" hidden="1">#REF!</definedName>
    <definedName name="_Sort" localSheetId="2" hidden="1">#REF!</definedName>
    <definedName name="_Sort" localSheetId="3" hidden="1">#REF!</definedName>
    <definedName name="_Sort" localSheetId="4" hidden="1">#REF!</definedName>
    <definedName name="_Sort" hidden="1">#REF!</definedName>
    <definedName name="_Sta1">531.877</definedName>
    <definedName name="_Sta2">561.952</definedName>
    <definedName name="_Sta3">712.202</definedName>
    <definedName name="_Sta4">762.202</definedName>
    <definedName name="_sua20" localSheetId="7">#REF!</definedName>
    <definedName name="_sua20" localSheetId="8">#REF!</definedName>
    <definedName name="_sua20" localSheetId="1">#REF!</definedName>
    <definedName name="_sua20">#REF!</definedName>
    <definedName name="_sua30" localSheetId="7">#REF!</definedName>
    <definedName name="_sua30" localSheetId="8">#REF!</definedName>
    <definedName name="_sua30" localSheetId="1">#REF!</definedName>
    <definedName name="_sua30">#REF!</definedName>
    <definedName name="_TB1" localSheetId="7">#REF!</definedName>
    <definedName name="_TB1" localSheetId="8">#REF!</definedName>
    <definedName name="_TB1" localSheetId="1">#REF!</definedName>
    <definedName name="_TB1">#REF!</definedName>
    <definedName name="_tct3">[29]gVL!$N$18</definedName>
    <definedName name="_tct5">[29]gVL!$N$19</definedName>
    <definedName name="_td1" localSheetId="1" hidden="1">{"'Sheet1'!$L$16"}</definedName>
    <definedName name="_td1" localSheetId="2" hidden="1">{"'Sheet1'!$L$16"}</definedName>
    <definedName name="_td1" localSheetId="3" hidden="1">{"'Sheet1'!$L$16"}</definedName>
    <definedName name="_td1" localSheetId="4" hidden="1">{"'Sheet1'!$L$16"}</definedName>
    <definedName name="_td1" hidden="1">{"'Sheet1'!$L$16"}</definedName>
    <definedName name="_TH1" localSheetId="7">#REF!</definedName>
    <definedName name="_TH1" localSheetId="8">#REF!</definedName>
    <definedName name="_TH1" localSheetId="1">#REF!</definedName>
    <definedName name="_TH1">#REF!</definedName>
    <definedName name="_th100" localSheetId="1">'[5]dongia (2)'!#REF!</definedName>
    <definedName name="_th100">'[5]dongia (2)'!#REF!</definedName>
    <definedName name="_TH160" localSheetId="1">'[5]dongia (2)'!#REF!</definedName>
    <definedName name="_TH160">'[5]dongia (2)'!#REF!</definedName>
    <definedName name="_TH2" localSheetId="7">#REF!</definedName>
    <definedName name="_TH2" localSheetId="8">#REF!</definedName>
    <definedName name="_TH2" localSheetId="1">#REF!</definedName>
    <definedName name="_TH2">#REF!</definedName>
    <definedName name="_TH3" localSheetId="7">#REF!</definedName>
    <definedName name="_TH3" localSheetId="8">#REF!</definedName>
    <definedName name="_TH3" localSheetId="1">#REF!</definedName>
    <definedName name="_TH3">#REF!</definedName>
    <definedName name="_TK1">[30]Tongke!$B$7:$U$128</definedName>
    <definedName name="_TK155" localSheetId="1">#REF!</definedName>
    <definedName name="_TK155">#REF!</definedName>
    <definedName name="_TK422" localSheetId="1">#REF!</definedName>
    <definedName name="_TK422">#REF!</definedName>
    <definedName name="_TL1" localSheetId="7">#REF!</definedName>
    <definedName name="_TL1" localSheetId="8">#REF!</definedName>
    <definedName name="_TL1" localSheetId="1">#REF!</definedName>
    <definedName name="_TL1">#REF!</definedName>
    <definedName name="_TL2" localSheetId="7">#REF!</definedName>
    <definedName name="_TL2" localSheetId="8">#REF!</definedName>
    <definedName name="_TL2" localSheetId="1">#REF!</definedName>
    <definedName name="_TL2">#REF!</definedName>
    <definedName name="_TL3" localSheetId="7">#REF!</definedName>
    <definedName name="_TL3" localSheetId="8">#REF!</definedName>
    <definedName name="_TL3" localSheetId="1">#REF!</definedName>
    <definedName name="_TL3">#REF!</definedName>
    <definedName name="_TLA120" localSheetId="7">#REF!</definedName>
    <definedName name="_TLA120" localSheetId="8">#REF!</definedName>
    <definedName name="_TLA120" localSheetId="1">#REF!</definedName>
    <definedName name="_TLA120">#REF!</definedName>
    <definedName name="_TLA35" localSheetId="7">#REF!</definedName>
    <definedName name="_TLA35" localSheetId="8">#REF!</definedName>
    <definedName name="_TLA35" localSheetId="1">#REF!</definedName>
    <definedName name="_TLA35">#REF!</definedName>
    <definedName name="_TLA50" localSheetId="7">#REF!</definedName>
    <definedName name="_TLA50" localSheetId="8">#REF!</definedName>
    <definedName name="_TLA50" localSheetId="1">#REF!</definedName>
    <definedName name="_TLA50">#REF!</definedName>
    <definedName name="_TLA70" localSheetId="7">#REF!</definedName>
    <definedName name="_TLA70" localSheetId="8">#REF!</definedName>
    <definedName name="_TLA70" localSheetId="1">#REF!</definedName>
    <definedName name="_TLA70">#REF!</definedName>
    <definedName name="_TLA95" localSheetId="7">#REF!</definedName>
    <definedName name="_TLA95" localSheetId="8">#REF!</definedName>
    <definedName name="_TLA95" localSheetId="1">#REF!</definedName>
    <definedName name="_TLA95">#REF!</definedName>
    <definedName name="_tp2" localSheetId="1">#REF!</definedName>
    <definedName name="_tp2">#REF!</definedName>
    <definedName name="_TR250" localSheetId="1">'[5]dongia (2)'!#REF!</definedName>
    <definedName name="_TR250">'[5]dongia (2)'!#REF!</definedName>
    <definedName name="_tr375" localSheetId="1">[5]giathanh1!#REF!</definedName>
    <definedName name="_tr375">[5]giathanh1!#REF!</definedName>
    <definedName name="_tra100" localSheetId="1">#REF!</definedName>
    <definedName name="_tra100">#REF!</definedName>
    <definedName name="_tra102" localSheetId="1">#REF!</definedName>
    <definedName name="_tra102">#REF!</definedName>
    <definedName name="_tra104" localSheetId="1">#REF!</definedName>
    <definedName name="_tra104">#REF!</definedName>
    <definedName name="_tra106" localSheetId="1">#REF!</definedName>
    <definedName name="_tra106">#REF!</definedName>
    <definedName name="_tra108" localSheetId="1">#REF!</definedName>
    <definedName name="_tra108">#REF!</definedName>
    <definedName name="_tra110" localSheetId="1">#REF!</definedName>
    <definedName name="_tra110">#REF!</definedName>
    <definedName name="_tra112" localSheetId="1">#REF!</definedName>
    <definedName name="_tra112">#REF!</definedName>
    <definedName name="_tra114" localSheetId="1">#REF!</definedName>
    <definedName name="_tra114">#REF!</definedName>
    <definedName name="_tra116" localSheetId="1">#REF!</definedName>
    <definedName name="_tra116">#REF!</definedName>
    <definedName name="_tra118" localSheetId="1">#REF!</definedName>
    <definedName name="_tra118">#REF!</definedName>
    <definedName name="_tra120" localSheetId="1">#REF!</definedName>
    <definedName name="_tra120">#REF!</definedName>
    <definedName name="_tra122" localSheetId="1">#REF!</definedName>
    <definedName name="_tra122">#REF!</definedName>
    <definedName name="_tra124" localSheetId="1">#REF!</definedName>
    <definedName name="_tra124">#REF!</definedName>
    <definedName name="_tra126" localSheetId="1">#REF!</definedName>
    <definedName name="_tra126">#REF!</definedName>
    <definedName name="_tra128" localSheetId="1">#REF!</definedName>
    <definedName name="_tra128">#REF!</definedName>
    <definedName name="_tra130" localSheetId="1">#REF!</definedName>
    <definedName name="_tra130">#REF!</definedName>
    <definedName name="_tra132" localSheetId="1">#REF!</definedName>
    <definedName name="_tra132">#REF!</definedName>
    <definedName name="_tra134" localSheetId="1">#REF!</definedName>
    <definedName name="_tra134">#REF!</definedName>
    <definedName name="_tra136" localSheetId="1">#REF!</definedName>
    <definedName name="_tra136">#REF!</definedName>
    <definedName name="_tra138" localSheetId="1">#REF!</definedName>
    <definedName name="_tra138">#REF!</definedName>
    <definedName name="_tra140" localSheetId="1">#REF!</definedName>
    <definedName name="_tra140">#REF!</definedName>
    <definedName name="_tra70" localSheetId="1">#REF!</definedName>
    <definedName name="_tra70">#REF!</definedName>
    <definedName name="_tra72" localSheetId="1">#REF!</definedName>
    <definedName name="_tra72">#REF!</definedName>
    <definedName name="_tra74" localSheetId="1">#REF!</definedName>
    <definedName name="_tra74">#REF!</definedName>
    <definedName name="_tra76" localSheetId="1">#REF!</definedName>
    <definedName name="_tra76">#REF!</definedName>
    <definedName name="_tra78" localSheetId="1">#REF!</definedName>
    <definedName name="_tra78">#REF!</definedName>
    <definedName name="_tra80" localSheetId="1">#REF!</definedName>
    <definedName name="_tra80">#REF!</definedName>
    <definedName name="_tra82" localSheetId="1">#REF!</definedName>
    <definedName name="_tra82">#REF!</definedName>
    <definedName name="_tra84" localSheetId="1">#REF!</definedName>
    <definedName name="_tra84">#REF!</definedName>
    <definedName name="_tra86" localSheetId="1">#REF!</definedName>
    <definedName name="_tra86">#REF!</definedName>
    <definedName name="_tra88" localSheetId="1">#REF!</definedName>
    <definedName name="_tra88">#REF!</definedName>
    <definedName name="_tra90" localSheetId="1">#REF!</definedName>
    <definedName name="_tra90">#REF!</definedName>
    <definedName name="_tra92" localSheetId="1">#REF!</definedName>
    <definedName name="_tra92">#REF!</definedName>
    <definedName name="_tra94" localSheetId="1">#REF!</definedName>
    <definedName name="_tra94">#REF!</definedName>
    <definedName name="_tra96" localSheetId="1">#REF!</definedName>
    <definedName name="_tra96">#REF!</definedName>
    <definedName name="_tra98" localSheetId="1">#REF!</definedName>
    <definedName name="_tra98">#REF!</definedName>
    <definedName name="_Tru21" localSheetId="7" hidden="1">{"'Sheet1'!$L$16"}</definedName>
    <definedName name="_Tru21" localSheetId="8" hidden="1">{"'Sheet1'!$L$16"}</definedName>
    <definedName name="_Tru21" localSheetId="1" hidden="1">{"'Sheet1'!$L$16"}</definedName>
    <definedName name="_Tru21" localSheetId="2" hidden="1">{"'Sheet1'!$L$16"}</definedName>
    <definedName name="_Tru21" localSheetId="3" hidden="1">{"'Sheet1'!$L$16"}</definedName>
    <definedName name="_Tru21" localSheetId="4" hidden="1">{"'Sheet1'!$L$16"}</definedName>
    <definedName name="_Tru21" hidden="1">{"'Sheet1'!$L$16"}</definedName>
    <definedName name="_tt3" localSheetId="1" hidden="1">{"'Sheet1'!$L$16"}</definedName>
    <definedName name="_tt3" localSheetId="2" hidden="1">{"'Sheet1'!$L$16"}</definedName>
    <definedName name="_tt3" localSheetId="3" hidden="1">{"'Sheet1'!$L$16"}</definedName>
    <definedName name="_tt3" localSheetId="4" hidden="1">{"'Sheet1'!$L$16"}</definedName>
    <definedName name="_tt3" hidden="1">{"'Sheet1'!$L$16"}</definedName>
    <definedName name="_tz593" localSheetId="1">#REF!</definedName>
    <definedName name="_tz593">#REF!</definedName>
    <definedName name="_ui108" localSheetId="1">#REF!</definedName>
    <definedName name="_ui108">#REF!</definedName>
    <definedName name="_ui180" localSheetId="1">#REF!</definedName>
    <definedName name="_ui180">#REF!</definedName>
    <definedName name="_v" localSheetId="1">[31]Sheet1!#REF!</definedName>
    <definedName name="_v">[31]Sheet1!#REF!</definedName>
    <definedName name="_va1">'[32]Agg-Require-Asphalt'!$H$49</definedName>
    <definedName name="_VAN1" localSheetId="1">[33]CT35!#REF!</definedName>
    <definedName name="_VAN1">[33]CT35!#REF!</definedName>
    <definedName name="_vbt100">'[34]vua(c)'!$G$59</definedName>
    <definedName name="_vbt150">'[34]vua(c)'!$G$47</definedName>
    <definedName name="_vbt200">'[34]vua(c)'!$G$29</definedName>
    <definedName name="_vc1" localSheetId="7">#REF!</definedName>
    <definedName name="_vc1" localSheetId="8">#REF!</definedName>
    <definedName name="_vc1" localSheetId="1">#REF!</definedName>
    <definedName name="_vc1">#REF!</definedName>
    <definedName name="_vc2" localSheetId="7">#REF!</definedName>
    <definedName name="_vc2" localSheetId="8">#REF!</definedName>
    <definedName name="_vc2" localSheetId="1">#REF!</definedName>
    <definedName name="_vc2">#REF!</definedName>
    <definedName name="_vc3" localSheetId="7">#REF!</definedName>
    <definedName name="_vc3" localSheetId="8">#REF!</definedName>
    <definedName name="_vc3" localSheetId="1">#REF!</definedName>
    <definedName name="_vc3">#REF!</definedName>
    <definedName name="_VL100" localSheetId="7">#REF!</definedName>
    <definedName name="_VL100" localSheetId="8">#REF!</definedName>
    <definedName name="_VL100" localSheetId="1">#REF!</definedName>
    <definedName name="_VL100">#REF!</definedName>
    <definedName name="_vl2" localSheetId="7" hidden="1">{"'Sheet1'!$L$16"}</definedName>
    <definedName name="_vl2" localSheetId="8" hidden="1">{"'Sheet1'!$L$16"}</definedName>
    <definedName name="_vl2" localSheetId="1" hidden="1">{"'Sheet1'!$L$16"}</definedName>
    <definedName name="_vl2" localSheetId="2" hidden="1">{"'Sheet1'!$L$16"}</definedName>
    <definedName name="_vl2" localSheetId="3" hidden="1">{"'Sheet1'!$L$16"}</definedName>
    <definedName name="_vl2" localSheetId="4" hidden="1">{"'Sheet1'!$L$16"}</definedName>
    <definedName name="_vl2" hidden="1">{"'Sheet1'!$L$16"}</definedName>
    <definedName name="_VL200" localSheetId="1">#REF!</definedName>
    <definedName name="_VL200">#REF!</definedName>
    <definedName name="_VL250" localSheetId="7">#REF!</definedName>
    <definedName name="_VL250" localSheetId="8">#REF!</definedName>
    <definedName name="_VL250" localSheetId="1">#REF!</definedName>
    <definedName name="_VL250">#REF!</definedName>
    <definedName name="_xm30" localSheetId="1">#REF!</definedName>
    <definedName name="_xm30">#REF!</definedName>
    <definedName name="_xm40" localSheetId="1">[35]gVL!#REF!</definedName>
    <definedName name="_xm40">[35]gVL!#REF!</definedName>
    <definedName name="a" localSheetId="7" hidden="1">{"'Sheet1'!$L$16"}</definedName>
    <definedName name="a" localSheetId="8" hidden="1">{"'Sheet1'!$L$16"}</definedName>
    <definedName name="a" localSheetId="1" hidden="1">{"'Sheet1'!$L$16"}</definedName>
    <definedName name="a" localSheetId="2" hidden="1">{"'Sheet1'!$L$16"}</definedName>
    <definedName name="a" localSheetId="3" hidden="1">{"'Sheet1'!$L$16"}</definedName>
    <definedName name="a" localSheetId="4" hidden="1">{"'Sheet1'!$L$16"}</definedName>
    <definedName name="a" hidden="1">{"'Sheet1'!$L$16"}</definedName>
    <definedName name="a_" localSheetId="1">#REF!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#REF!</definedName>
    <definedName name="a1.1">#REF!</definedName>
    <definedName name="a1_" localSheetId="1">'[36]Xuly Data'!#REF!</definedName>
    <definedName name="a1_">'[36]Xuly Data'!#REF!</definedName>
    <definedName name="A120_" localSheetId="7">#REF!</definedName>
    <definedName name="A120_" localSheetId="8">#REF!</definedName>
    <definedName name="A120_" localSheetId="1">#REF!</definedName>
    <definedName name="A120_">#REF!</definedName>
    <definedName name="a2_" localSheetId="1">'[36]Xuly Data'!#REF!</definedName>
    <definedName name="a2_">'[36]Xuly Data'!#REF!</definedName>
    <definedName name="a277Print_Titles" localSheetId="7">#REF!</definedName>
    <definedName name="a277Print_Titles" localSheetId="8">#REF!</definedName>
    <definedName name="a277Print_Titles" localSheetId="1">#REF!</definedName>
    <definedName name="a277Print_Titles">#REF!</definedName>
    <definedName name="a3_" localSheetId="1">'[36]Xuly Data'!#REF!</definedName>
    <definedName name="a3_">'[36]Xuly Data'!#REF!</definedName>
    <definedName name="A35_" localSheetId="7">#REF!</definedName>
    <definedName name="A35_" localSheetId="8">#REF!</definedName>
    <definedName name="A35_" localSheetId="1">#REF!</definedName>
    <definedName name="A35_">#REF!</definedName>
    <definedName name="a4_" localSheetId="1">'[36]Xuly Data'!#REF!</definedName>
    <definedName name="a4_">'[36]Xuly Data'!#REF!</definedName>
    <definedName name="a5_" localSheetId="1">'[36]Xuly Data'!#REF!</definedName>
    <definedName name="a5_">'[36]Xuly Data'!#REF!</definedName>
    <definedName name="A50_" localSheetId="7">#REF!</definedName>
    <definedName name="A50_" localSheetId="8">#REF!</definedName>
    <definedName name="A50_" localSheetId="1">#REF!</definedName>
    <definedName name="A50_">#REF!</definedName>
    <definedName name="a6_">[37]Solieu!$C$84</definedName>
    <definedName name="A6N2" localSheetId="7">#REF!</definedName>
    <definedName name="A6N2" localSheetId="8">#REF!</definedName>
    <definedName name="A6N2" localSheetId="1">#REF!</definedName>
    <definedName name="A6N2">#REF!</definedName>
    <definedName name="A6N3" localSheetId="7">#REF!</definedName>
    <definedName name="A6N3" localSheetId="8">#REF!</definedName>
    <definedName name="A6N3" localSheetId="1">#REF!</definedName>
    <definedName name="A6N3">#REF!</definedName>
    <definedName name="a7_" localSheetId="1">'[36]Xuly Data'!#REF!</definedName>
    <definedName name="a7_">'[36]Xuly Data'!#REF!</definedName>
    <definedName name="A70_" localSheetId="7">#REF!</definedName>
    <definedName name="A70_" localSheetId="8">#REF!</definedName>
    <definedName name="A70_" localSheetId="1">#REF!</definedName>
    <definedName name="A70_">#REF!</definedName>
    <definedName name="A95_" localSheetId="7">#REF!</definedName>
    <definedName name="A95_" localSheetId="8">#REF!</definedName>
    <definedName name="A95_" localSheetId="1">#REF!</definedName>
    <definedName name="A95_">#REF!</definedName>
    <definedName name="AA" localSheetId="7">#REF!</definedName>
    <definedName name="AA" localSheetId="8">#REF!</definedName>
    <definedName name="AA" localSheetId="1">#REF!</definedName>
    <definedName name="AA">#REF!</definedName>
    <definedName name="AAA" localSheetId="1">'[38]MTL$-INTER'!#REF!</definedName>
    <definedName name="AAA">'[38]MTL$-INTER'!#REF!</definedName>
    <definedName name="aAAA" localSheetId="1">#REF!</definedName>
    <definedName name="aAAA">#REF!</definedName>
    <definedName name="AB" localSheetId="1">#REF!</definedName>
    <definedName name="AB">#REF!</definedName>
    <definedName name="abc" localSheetId="7">#REF!</definedName>
    <definedName name="abc" localSheetId="8">#REF!</definedName>
    <definedName name="ABC" localSheetId="1" hidden="1">#REF!</definedName>
    <definedName name="ABC" localSheetId="0" hidden="1">#REF!</definedName>
    <definedName name="ABC" localSheetId="2" hidden="1">#REF!</definedName>
    <definedName name="ABC" localSheetId="3" hidden="1">#REF!</definedName>
    <definedName name="ABC" localSheetId="4" hidden="1">#REF!</definedName>
    <definedName name="ABC" hidden="1">#REF!</definedName>
    <definedName name="Ac" localSheetId="1">[15]Girder!#REF!</definedName>
    <definedName name="Ac">[15]Girder!#REF!</definedName>
    <definedName name="AC120_" localSheetId="7">#REF!</definedName>
    <definedName name="AC120_" localSheetId="8">#REF!</definedName>
    <definedName name="AC120_" localSheetId="1">#REF!</definedName>
    <definedName name="AC120_">#REF!</definedName>
    <definedName name="AC35_" localSheetId="7">#REF!</definedName>
    <definedName name="AC35_" localSheetId="8">#REF!</definedName>
    <definedName name="AC35_" localSheetId="1">#REF!</definedName>
    <definedName name="AC35_">#REF!</definedName>
    <definedName name="AC50_" localSheetId="7">#REF!</definedName>
    <definedName name="AC50_" localSheetId="8">#REF!</definedName>
    <definedName name="AC50_" localSheetId="1">#REF!</definedName>
    <definedName name="AC50_">#REF!</definedName>
    <definedName name="AC70_" localSheetId="7">#REF!</definedName>
    <definedName name="AC70_" localSheetId="8">#REF!</definedName>
    <definedName name="AC70_" localSheetId="1">#REF!</definedName>
    <definedName name="AC70_">#REF!</definedName>
    <definedName name="AC95_" localSheetId="7">#REF!</definedName>
    <definedName name="AC95_" localSheetId="8">#REF!</definedName>
    <definedName name="AC95_" localSheetId="1">#REF!</definedName>
    <definedName name="AC95_">#REF!</definedName>
    <definedName name="AD">#N/A</definedName>
    <definedName name="ADADASDASD" localSheetId="7" hidden="1">#REF!</definedName>
    <definedName name="ADADASDASD" localSheetId="8" hidden="1">#REF!</definedName>
    <definedName name="ADADASDASD" localSheetId="1" hidden="1">#REF!</definedName>
    <definedName name="ADADASDASD" localSheetId="0" hidden="1">#REF!</definedName>
    <definedName name="ADADASDASD" localSheetId="2" hidden="1">#REF!</definedName>
    <definedName name="ADADASDASD" localSheetId="3" hidden="1">#REF!</definedName>
    <definedName name="ADADASDASD" hidden="1">#REF!</definedName>
    <definedName name="ADAY" localSheetId="1">#REF!</definedName>
    <definedName name="ADAY">#REF!</definedName>
    <definedName name="adb" localSheetId="1">#REF!</definedName>
    <definedName name="adb">#REF!</definedName>
    <definedName name="ADEQ" localSheetId="1">#REF!</definedName>
    <definedName name="ADEQ">#REF!</definedName>
    <definedName name="adg" localSheetId="1">#REF!</definedName>
    <definedName name="adg">#REF!</definedName>
    <definedName name="ADP" localSheetId="1">#REF!</definedName>
    <definedName name="ADP">#REF!</definedName>
    <definedName name="æ76" localSheetId="1">[39]chitiet!#REF!</definedName>
    <definedName name="æ76">[39]chitiet!#REF!</definedName>
    <definedName name="ag142X42" localSheetId="1">[5]chitimc!#REF!</definedName>
    <definedName name="ag142X42">[5]chitimc!#REF!</definedName>
    <definedName name="ag15F80" localSheetId="1">#REF!</definedName>
    <definedName name="ag15F80">#REF!</definedName>
    <definedName name="ag267N59" localSheetId="1">[5]chitimc!#REF!</definedName>
    <definedName name="ag267N59">[5]chitimc!#REF!</definedName>
    <definedName name="agd" localSheetId="1">[15]Girder!#REF!</definedName>
    <definedName name="agd">[15]Girder!#REF!</definedName>
    <definedName name="agsd" localSheetId="1">[15]Girder!#REF!</definedName>
    <definedName name="agsd">[15]Girder!#REF!</definedName>
    <definedName name="AKHAC" localSheetId="1">#REF!</definedName>
    <definedName name="AKHAC">#REF!</definedName>
    <definedName name="alfa" localSheetId="1">#REF!</definedName>
    <definedName name="alfa">#REF!</definedName>
    <definedName name="All_Item" localSheetId="7">#REF!</definedName>
    <definedName name="All_Item" localSheetId="8">#REF!</definedName>
    <definedName name="All_Item" localSheetId="1">#REF!</definedName>
    <definedName name="All_Item">#REF!</definedName>
    <definedName name="alpha" localSheetId="1">[31]Sheet1!#REF!</definedName>
    <definedName name="alpha">[31]Sheet1!#REF!</definedName>
    <definedName name="ALPIN">#N/A</definedName>
    <definedName name="ALPJYOU">#N/A</definedName>
    <definedName name="ALPTOI">#N/A</definedName>
    <definedName name="ALTINH" localSheetId="1">#REF!</definedName>
    <definedName name="ALTINH">#REF!</definedName>
    <definedName name="amiang" localSheetId="1">[40]gvl!#REF!</definedName>
    <definedName name="amiang">[40]gvl!#REF!</definedName>
    <definedName name="anfa" localSheetId="1">#REF!</definedName>
    <definedName name="anfa">#REF!</definedName>
    <definedName name="Anguon" localSheetId="1">#REF!</definedName>
    <definedName name="Anguon">#REF!</definedName>
    <definedName name="ANN" localSheetId="1">#REF!</definedName>
    <definedName name="ANN">#REF!</definedName>
    <definedName name="anpha" localSheetId="7">#REF!</definedName>
    <definedName name="anpha" localSheetId="8">#REF!</definedName>
    <definedName name="anpha" localSheetId="1">#REF!</definedName>
    <definedName name="anpha">#REF!</definedName>
    <definedName name="ANQD" localSheetId="1">#REF!</definedName>
    <definedName name="ANQD">#REF!</definedName>
    <definedName name="ANQQH" localSheetId="1">#REF!</definedName>
    <definedName name="ANQQH">#REF!</definedName>
    <definedName name="anscount" hidden="1">3</definedName>
    <definedName name="ANSNN" localSheetId="1">#REF!</definedName>
    <definedName name="ANSNN">#REF!</definedName>
    <definedName name="ANSNNxnk" localSheetId="1">#REF!</definedName>
    <definedName name="ANSNNxnk">#REF!</definedName>
    <definedName name="ao" localSheetId="1">[15]Girder!#REF!</definedName>
    <definedName name="ao">[15]Girder!#REF!</definedName>
    <definedName name="APC" localSheetId="1">#REF!</definedName>
    <definedName name="APC">#REF!</definedName>
    <definedName name="AQ" localSheetId="1">[31]Sheet1!#REF!</definedName>
    <definedName name="AQ">[31]Sheet1!#REF!</definedName>
    <definedName name="AS2DocOpenMode" hidden="1">"AS2DocumentEdit"</definedName>
    <definedName name="asd" localSheetId="1">#REF!</definedName>
    <definedName name="asd">#REF!</definedName>
    <definedName name="at1.5" localSheetId="1">#REF!</definedName>
    <definedName name="at1.5">#REF!</definedName>
    <definedName name="atg" localSheetId="1">#REF!</definedName>
    <definedName name="atg">#REF!</definedName>
    <definedName name="atgoi" localSheetId="1">#REF!</definedName>
    <definedName name="atgoi">#REF!</definedName>
    <definedName name="ATGT" localSheetId="7" hidden="1">{"'Sheet1'!$L$16"}</definedName>
    <definedName name="ATGT" localSheetId="8" hidden="1">{"'Sheet1'!$L$16"}</definedName>
    <definedName name="ATGT" localSheetId="1" hidden="1">{"'Sheet1'!$L$16"}</definedName>
    <definedName name="ATGT" localSheetId="2" hidden="1">{"'Sheet1'!$L$16"}</definedName>
    <definedName name="ATGT" localSheetId="3" hidden="1">{"'Sheet1'!$L$16"}</definedName>
    <definedName name="ATGT" localSheetId="4" hidden="1">{"'Sheet1'!$L$16"}</definedName>
    <definedName name="ATGT" hidden="1">{"'Sheet1'!$L$16"}</definedName>
    <definedName name="ATRAM" localSheetId="1">#REF!</definedName>
    <definedName name="ATRAM">#REF!</definedName>
    <definedName name="ATW" localSheetId="1">#REF!</definedName>
    <definedName name="ATW">#REF!</definedName>
    <definedName name="auto" localSheetId="1">#REF!</definedName>
    <definedName name="auto">#REF!</definedName>
    <definedName name="Av" localSheetId="1">#REF!</definedName>
    <definedName name="Av">#REF!</definedName>
    <definedName name="B" localSheetId="1">'[41]PNT-QUOT-#3'!#REF!</definedName>
    <definedName name="B">'[41]PNT-QUOT-#3'!#REF!</definedName>
    <definedName name="B.nuamat">7.25</definedName>
    <definedName name="b_1" localSheetId="1">[42]SLCB!#REF!</definedName>
    <definedName name="b_1">[42]SLCB!#REF!</definedName>
    <definedName name="b_2" localSheetId="1">[42]SLCB!#REF!</definedName>
    <definedName name="b_2">[42]SLCB!#REF!</definedName>
    <definedName name="b_240" localSheetId="7">#REF!</definedName>
    <definedName name="b_240" localSheetId="8">#REF!</definedName>
    <definedName name="b_240" localSheetId="1">#REF!</definedName>
    <definedName name="b_240">#REF!</definedName>
    <definedName name="b_280" localSheetId="7">#REF!</definedName>
    <definedName name="b_280" localSheetId="8">#REF!</definedName>
    <definedName name="b_280" localSheetId="1">#REF!</definedName>
    <definedName name="b_280">#REF!</definedName>
    <definedName name="b_3" localSheetId="1">[42]SLCB!#REF!</definedName>
    <definedName name="b_3">[42]SLCB!#REF!</definedName>
    <definedName name="b_320" localSheetId="7">#REF!</definedName>
    <definedName name="b_320" localSheetId="8">#REF!</definedName>
    <definedName name="b_320" localSheetId="1">#REF!</definedName>
    <definedName name="b_320">#REF!</definedName>
    <definedName name="b_4" localSheetId="1">[42]SLCB!#REF!</definedName>
    <definedName name="b_4">[42]SLCB!#REF!</definedName>
    <definedName name="b_5" localSheetId="1">[42]SLCB!#REF!</definedName>
    <definedName name="b_5">[42]SLCB!#REF!</definedName>
    <definedName name="b_6" localSheetId="1">[42]SLCB!#REF!</definedName>
    <definedName name="b_6">[42]SLCB!#REF!</definedName>
    <definedName name="b_dd1" localSheetId="1">#REF!</definedName>
    <definedName name="b_dd1">#REF!</definedName>
    <definedName name="b_DL" localSheetId="1">#REF!</definedName>
    <definedName name="b_DL">#REF!</definedName>
    <definedName name="b_eh" localSheetId="1">#REF!</definedName>
    <definedName name="b_eh">#REF!</definedName>
    <definedName name="b_eh1" localSheetId="1">#REF!</definedName>
    <definedName name="b_eh1">#REF!</definedName>
    <definedName name="b_ev" localSheetId="1">#REF!</definedName>
    <definedName name="b_ev">#REF!</definedName>
    <definedName name="b_ev1" localSheetId="1">#REF!</definedName>
    <definedName name="b_ev1">#REF!</definedName>
    <definedName name="b_FR" localSheetId="1">#REF!</definedName>
    <definedName name="b_FR">#REF!</definedName>
    <definedName name="b_fr1" localSheetId="1">#REF!</definedName>
    <definedName name="b_fr1">#REF!</definedName>
    <definedName name="B_Isc" localSheetId="1">#REF!</definedName>
    <definedName name="B_Isc">#REF!</definedName>
    <definedName name="b_LL" localSheetId="1">#REF!</definedName>
    <definedName name="b_LL">#REF!</definedName>
    <definedName name="b_ll1" localSheetId="1">#REF!</definedName>
    <definedName name="b_ll1">#REF!</definedName>
    <definedName name="B_n_tuyÓn_than_Cöa__ng">"tco"</definedName>
    <definedName name="B_ng_dÝnh">'[20]he so'!$B$24</definedName>
    <definedName name="b_WL" localSheetId="1">#REF!</definedName>
    <definedName name="b_WL">#REF!</definedName>
    <definedName name="b_WL1" localSheetId="1">#REF!</definedName>
    <definedName name="b_WL1">#REF!</definedName>
    <definedName name="b_WS" localSheetId="1">#REF!</definedName>
    <definedName name="b_WS">#REF!</definedName>
    <definedName name="b_ws1" localSheetId="1">#REF!</definedName>
    <definedName name="b_ws1">#REF!</definedName>
    <definedName name="b1_" localSheetId="1">'[36]Xuly Data'!#REF!</definedName>
    <definedName name="b1_">'[36]Xuly Data'!#REF!</definedName>
    <definedName name="b11_" localSheetId="1">[15]Girder!#REF!</definedName>
    <definedName name="b11_">[15]Girder!#REF!</definedName>
    <definedName name="b2_" localSheetId="1">'[36]Xuly Data'!#REF!</definedName>
    <definedName name="b2_">'[36]Xuly Data'!#REF!</definedName>
    <definedName name="b3_" localSheetId="1">'[36]Xuly Data'!#REF!</definedName>
    <definedName name="b3_">'[36]Xuly Data'!#REF!</definedName>
    <definedName name="b4_" localSheetId="1">'[36]Xuly Data'!#REF!</definedName>
    <definedName name="b4_">'[36]Xuly Data'!#REF!</definedName>
    <definedName name="b5_" localSheetId="1">'[36]Xuly Data'!#REF!</definedName>
    <definedName name="b5_">'[36]Xuly Data'!#REF!</definedName>
    <definedName name="b6_" localSheetId="1">'[36]Xuly Data'!#REF!</definedName>
    <definedName name="b6_">'[36]Xuly Data'!#REF!</definedName>
    <definedName name="b60x" localSheetId="1">#REF!</definedName>
    <definedName name="b60x">#REF!</definedName>
    <definedName name="b7_" localSheetId="1">'[36]Xuly Data'!#REF!</definedName>
    <definedName name="b7_">'[36]Xuly Data'!#REF!</definedName>
    <definedName name="b8." localSheetId="1">'[43]So lieu chung'!#REF!</definedName>
    <definedName name="b8.">'[43]So lieu chung'!#REF!</definedName>
    <definedName name="b80x" localSheetId="1">#REF!</definedName>
    <definedName name="b80x">#REF!</definedName>
    <definedName name="b9." localSheetId="1">'[43]So lieu chung'!#REF!</definedName>
    <definedName name="b9.">'[43]So lieu chung'!#REF!</definedName>
    <definedName name="ba." localSheetId="1">'[43]So lieu chung'!#REF!</definedName>
    <definedName name="ba.">'[43]So lieu chung'!#REF!</definedName>
    <definedName name="BacKan" localSheetId="1">#REF!</definedName>
    <definedName name="BacKan">#REF!</definedName>
    <definedName name="ban" localSheetId="1">#REF!</definedName>
    <definedName name="ban">#REF!</definedName>
    <definedName name="BANG_CHI_TIET_THI_NGHIEM_CONG_TO" localSheetId="7">#REF!</definedName>
    <definedName name="BANG_CHI_TIET_THI_NGHIEM_CONG_TO" localSheetId="8">#REF!</definedName>
    <definedName name="BANG_CHI_TIET_THI_NGHIEM_CONG_TO" localSheetId="1">#REF!</definedName>
    <definedName name="BANG_CHI_TIET_THI_NGHIEM_CONG_TO">#REF!</definedName>
    <definedName name="BANG_CHI_TIET_THI_NGHIEM_DZ0.4KV" localSheetId="7">#REF!</definedName>
    <definedName name="BANG_CHI_TIET_THI_NGHIEM_DZ0.4KV" localSheetId="8">#REF!</definedName>
    <definedName name="BANG_CHI_TIET_THI_NGHIEM_DZ0.4KV" localSheetId="1">#REF!</definedName>
    <definedName name="BANG_CHI_TIET_THI_NGHIEM_DZ0.4KV">#REF!</definedName>
    <definedName name="Bang_cly" localSheetId="7">#REF!</definedName>
    <definedName name="Bang_cly" localSheetId="8">#REF!</definedName>
    <definedName name="Bang_cly" localSheetId="1">#REF!</definedName>
    <definedName name="Bang_cly">#REF!</definedName>
    <definedName name="Bang_CVC" localSheetId="7">#REF!</definedName>
    <definedName name="Bang_CVC" localSheetId="8">#REF!</definedName>
    <definedName name="Bang_CVC" localSheetId="1">#REF!</definedName>
    <definedName name="Bang_CVC">#REF!</definedName>
    <definedName name="bang_gia" localSheetId="7">#REF!</definedName>
    <definedName name="bang_gia" localSheetId="8">#REF!</definedName>
    <definedName name="bang_gia" localSheetId="1">#REF!</definedName>
    <definedName name="bang_gia">#REF!</definedName>
    <definedName name="BANG_TONG_HOP_CONG_TO" localSheetId="7">#REF!</definedName>
    <definedName name="BANG_TONG_HOP_CONG_TO" localSheetId="8">#REF!</definedName>
    <definedName name="BANG_TONG_HOP_CONG_TO" localSheetId="1">#REF!</definedName>
    <definedName name="BANG_TONG_HOP_CONG_TO">#REF!</definedName>
    <definedName name="BANG_TONG_HOP_DZ0.4KV" localSheetId="7">#REF!</definedName>
    <definedName name="BANG_TONG_HOP_DZ0.4KV" localSheetId="8">#REF!</definedName>
    <definedName name="BANG_TONG_HOP_DZ0.4KV" localSheetId="1">#REF!</definedName>
    <definedName name="BANG_TONG_HOP_DZ0.4KV">#REF!</definedName>
    <definedName name="BANG_TONG_HOP_DZ22KV" localSheetId="7">#REF!</definedName>
    <definedName name="BANG_TONG_HOP_DZ22KV" localSheetId="8">#REF!</definedName>
    <definedName name="BANG_TONG_HOP_DZ22KV" localSheetId="1">#REF!</definedName>
    <definedName name="BANG_TONG_HOP_DZ22KV">#REF!</definedName>
    <definedName name="BANG_TONG_HOP_KHO_BAI" localSheetId="7">#REF!</definedName>
    <definedName name="BANG_TONG_HOP_KHO_BAI" localSheetId="8">#REF!</definedName>
    <definedName name="BANG_TONG_HOP_KHO_BAI" localSheetId="1">#REF!</definedName>
    <definedName name="BANG_TONG_HOP_KHO_BAI">#REF!</definedName>
    <definedName name="BANG_TONG_HOP_TBA" localSheetId="7">#REF!</definedName>
    <definedName name="BANG_TONG_HOP_TBA" localSheetId="8">#REF!</definedName>
    <definedName name="BANG_TONG_HOP_TBA" localSheetId="1">#REF!</definedName>
    <definedName name="BANG_TONG_HOP_TBA">#REF!</definedName>
    <definedName name="Bang_travl" localSheetId="7">#REF!</definedName>
    <definedName name="Bang_travl" localSheetId="8">#REF!</definedName>
    <definedName name="Bang_travl" localSheetId="1">#REF!</definedName>
    <definedName name="Bang_travl">#REF!</definedName>
    <definedName name="Bang1" localSheetId="1">#REF!</definedName>
    <definedName name="Bang1">#REF!</definedName>
    <definedName name="bangchu" localSheetId="7">#REF!</definedName>
    <definedName name="bangchu" localSheetId="8">#REF!</definedName>
    <definedName name="bangchu" localSheetId="1">#REF!</definedName>
    <definedName name="bangchu">#REF!</definedName>
    <definedName name="bangciti" localSheetId="1">'[5]dongia (2)'!#REF!</definedName>
    <definedName name="bangciti">'[5]dongia (2)'!#REF!</definedName>
    <definedName name="bangtinh" localSheetId="1">#REF!</definedName>
    <definedName name="bangtinh">#REF!</definedName>
    <definedName name="Bar">'[44]B-B'!$B$65:$J$66</definedName>
    <definedName name="BarData" localSheetId="1">#REF!</definedName>
    <definedName name="BarData">#REF!</definedName>
    <definedName name="BarData1" localSheetId="1">#REF!</definedName>
    <definedName name="BarData1">#REF!</definedName>
    <definedName name="Bardata2" localSheetId="1">#REF!</definedName>
    <definedName name="Bardata2">#REF!</definedName>
    <definedName name="BB" localSheetId="7">#REF!</definedName>
    <definedName name="BB" localSheetId="8">#REF!</definedName>
    <definedName name="BB" localSheetId="1">#REF!</definedName>
    <definedName name="BB">#REF!</definedName>
    <definedName name="bb." localSheetId="1">'[43]So lieu chung'!#REF!</definedName>
    <definedName name="bb.">'[43]So lieu chung'!#REF!</definedName>
    <definedName name="Bbb" localSheetId="1">#REF!</definedName>
    <definedName name="Bbb">#REF!</definedName>
    <definedName name="bbbbb" localSheetId="1">[45]Sheet1!#REF!</definedName>
    <definedName name="bbbbb">[45]Sheet1!#REF!</definedName>
    <definedName name="bbkt" localSheetId="1">#REF!</definedName>
    <definedName name="bbkt">#REF!</definedName>
    <definedName name="bbtc" localSheetId="1">#REF!</definedName>
    <definedName name="bbtc">#REF!</definedName>
    <definedName name="Bbtt" localSheetId="1">#REF!</definedName>
    <definedName name="Bbtt">#REF!</definedName>
    <definedName name="bbvf">[35]gVL!$P$13</definedName>
    <definedName name="Bc" localSheetId="1">#REF!</definedName>
    <definedName name="Bc">#REF!</definedName>
    <definedName name="bc_1" localSheetId="1">#REF!</definedName>
    <definedName name="bc_1">#REF!</definedName>
    <definedName name="bc_2" localSheetId="1">#REF!</definedName>
    <definedName name="bc_2">#REF!</definedName>
    <definedName name="Bcb" localSheetId="1">#REF!</definedName>
    <definedName name="Bcb">#REF!</definedName>
    <definedName name="BCBo" localSheetId="1" hidden="1">{"'Sheet1'!$L$16"}</definedName>
    <definedName name="BCBo" localSheetId="2" hidden="1">{"'Sheet1'!$L$16"}</definedName>
    <definedName name="BCBo" localSheetId="3" hidden="1">{"'Sheet1'!$L$16"}</definedName>
    <definedName name="BCBo" localSheetId="4" hidden="1">{"'Sheet1'!$L$16"}</definedName>
    <definedName name="BCBo" hidden="1">{"'Sheet1'!$L$16"}</definedName>
    <definedName name="Bctt" localSheetId="1">#REF!</definedName>
    <definedName name="Bctt">#REF!</definedName>
    <definedName name="bd">[29]gVL!$N$12</definedName>
    <definedName name="bd_" localSheetId="1">[15]Girder!#REF!</definedName>
    <definedName name="bd_">[15]Girder!#REF!</definedName>
    <definedName name="BDAY" localSheetId="1">#REF!</definedName>
    <definedName name="BDAY">#REF!</definedName>
    <definedName name="bdd">1.5</definedName>
    <definedName name="bdf" localSheetId="1">[31]Sheet1!#REF!</definedName>
    <definedName name="bdf">[31]Sheet1!#REF!</definedName>
    <definedName name="bDF_" localSheetId="1">[31]Sheet1!#REF!</definedName>
    <definedName name="bDF_">[31]Sheet1!#REF!</definedName>
    <definedName name="BDHo" localSheetId="1">[46]BK04!#REF!</definedName>
    <definedName name="BDHo">[46]BK04!#REF!</definedName>
    <definedName name="bdht15nc" localSheetId="1">[5]gtrinh!#REF!</definedName>
    <definedName name="bdht15nc">[5]gtrinh!#REF!</definedName>
    <definedName name="bdht15vl" localSheetId="1">[5]gtrinh!#REF!</definedName>
    <definedName name="bdht15vl">[5]gtrinh!#REF!</definedName>
    <definedName name="bdht25nc" localSheetId="1">[5]gtrinh!#REF!</definedName>
    <definedName name="bdht25nc">[5]gtrinh!#REF!</definedName>
    <definedName name="bdht25vl" localSheetId="1">[5]gtrinh!#REF!</definedName>
    <definedName name="bdht25vl">[5]gtrinh!#REF!</definedName>
    <definedName name="bdht325nc" localSheetId="1">[5]gtrinh!#REF!</definedName>
    <definedName name="bdht325nc">[5]gtrinh!#REF!</definedName>
    <definedName name="bdht325vl" localSheetId="1">[5]gtrinh!#REF!</definedName>
    <definedName name="bdht325vl">[5]gtrinh!#REF!</definedName>
    <definedName name="bé_giao_th_ng" localSheetId="1">#REF!</definedName>
    <definedName name="bé_giao_th_ng">#REF!</definedName>
    <definedName name="bé_x_y_dùng" localSheetId="1">#REF!</definedName>
    <definedName name="bé_x_y_dùng">#REF!</definedName>
    <definedName name="beff" localSheetId="1">[31]Sheet1!#REF!</definedName>
    <definedName name="beff">[31]Sheet1!#REF!</definedName>
    <definedName name="bengam" localSheetId="7">#REF!</definedName>
    <definedName name="bengam" localSheetId="8">#REF!</definedName>
    <definedName name="bengam" localSheetId="1">#REF!</definedName>
    <definedName name="bengam">#REF!</definedName>
    <definedName name="bentonite" localSheetId="1">'[47]Detailed for Breakdown'!#REF!</definedName>
    <definedName name="bentonite">'[47]Detailed for Breakdown'!#REF!</definedName>
    <definedName name="benuoc" localSheetId="7">#REF!</definedName>
    <definedName name="benuoc" localSheetId="8">#REF!</definedName>
    <definedName name="benuoc" localSheetId="1">#REF!</definedName>
    <definedName name="benuoc">#REF!</definedName>
    <definedName name="beta" localSheetId="7">#REF!</definedName>
    <definedName name="beta" localSheetId="8">#REF!</definedName>
    <definedName name="beta" localSheetId="1">#REF!</definedName>
    <definedName name="beta">#REF!</definedName>
    <definedName name="betong" localSheetId="1">[48]Sheet1!#REF!</definedName>
    <definedName name="betong">[48]Sheet1!#REF!</definedName>
    <definedName name="betong100">'[49]Gia vat tu'!$P$26</definedName>
    <definedName name="betong200" localSheetId="1">'[50]TT-35KV+TBA'!#REF!</definedName>
    <definedName name="betong200">'[50]TT-35KV+TBA'!#REF!</definedName>
    <definedName name="BetongM150">'[51]chiet tinh'!$B$18:$D$23,'[51]chiet tinh'!$F$18:$F$23</definedName>
    <definedName name="BetongM200">'[51]chiet tinh'!$B$35:$D$39,'[51]chiet tinh'!$F$35:$F$39</definedName>
    <definedName name="BetongM50">'[51]chiet tinh'!$B$6:$D$8,'[51]chiet tinh'!$F$6:$F$8</definedName>
    <definedName name="Bgc" localSheetId="1">#REF!</definedName>
    <definedName name="Bgc">#REF!</definedName>
    <definedName name="bh" localSheetId="1">[31]Sheet1!#REF!</definedName>
    <definedName name="bh">[31]Sheet1!#REF!</definedName>
    <definedName name="bia" localSheetId="1">#REF!</definedName>
    <definedName name="bia">#REF!</definedName>
    <definedName name="Bitum">'[20]he so'!$B$19</definedName>
    <definedName name="blang">'[52]Gia VL'!$Q$73</definedName>
    <definedName name="Blc" localSheetId="1">#REF!</definedName>
    <definedName name="Blc">#REF!</definedName>
    <definedName name="blf" localSheetId="1">[31]Sheet1!#REF!</definedName>
    <definedName name="blf">[31]Sheet1!#REF!</definedName>
    <definedName name="bLF_" localSheetId="1">[31]Sheet1!#REF!</definedName>
    <definedName name="bLF_">[31]Sheet1!#REF!</definedName>
    <definedName name="blkh" localSheetId="7">#REF!</definedName>
    <definedName name="blkh" localSheetId="8">#REF!</definedName>
    <definedName name="blkh" localSheetId="1">#REF!</definedName>
    <definedName name="blkh">#REF!</definedName>
    <definedName name="blkh1" localSheetId="7">#REF!</definedName>
    <definedName name="blkh1" localSheetId="8">#REF!</definedName>
    <definedName name="blkh1" localSheetId="1">#REF!</definedName>
    <definedName name="blkh1">#REF!</definedName>
    <definedName name="blong" localSheetId="1">#REF!</definedName>
    <definedName name="blong">#REF!</definedName>
    <definedName name="blop" localSheetId="1">[53]sheet12!#REF!</definedName>
    <definedName name="blop">[53]sheet12!#REF!</definedName>
    <definedName name="Bm">3.5</definedName>
    <definedName name="Bmn" localSheetId="1">#REF!</definedName>
    <definedName name="Bmn">#REF!</definedName>
    <definedName name="Bn">6.5</definedName>
    <definedName name="Bnc" localSheetId="1">#REF!</definedName>
    <definedName name="Bnc">#REF!</definedName>
    <definedName name="bom">'[20]he so'!$B$11</definedName>
    <definedName name="bombt50" localSheetId="1">#REF!</definedName>
    <definedName name="bombt50">#REF!</definedName>
    <definedName name="bombt60" localSheetId="1">#REF!</definedName>
    <definedName name="bombt60">#REF!</definedName>
    <definedName name="bomnuoc20kw" localSheetId="1">#REF!</definedName>
    <definedName name="bomnuoc20kw">#REF!</definedName>
    <definedName name="bomvua1.5" localSheetId="1">#REF!</definedName>
    <definedName name="bomvua1.5">#REF!</definedName>
    <definedName name="Book2" localSheetId="7">#REF!</definedName>
    <definedName name="Book2" localSheetId="8">#REF!</definedName>
    <definedName name="Book2" localSheetId="1">#REF!</definedName>
    <definedName name="Book2">#REF!</definedName>
    <definedName name="BOQ" localSheetId="7">#REF!</definedName>
    <definedName name="BOQ" localSheetId="8">#REF!</definedName>
    <definedName name="BOQ" localSheetId="1">#REF!</definedName>
    <definedName name="BOQ">#REF!</definedName>
    <definedName name="Border1" localSheetId="1">[16]TDinh!#REF!</definedName>
    <definedName name="Border1">[16]TDinh!#REF!</definedName>
    <definedName name="Border2" localSheetId="1">[16]CHITIET!#REF!</definedName>
    <definedName name="Border2">[16]CHITIET!#REF!</definedName>
    <definedName name="botda" localSheetId="1">#REF!</definedName>
    <definedName name="botda">#REF!</definedName>
    <definedName name="BQP">'[54]BANCO (3)'!$N$124</definedName>
    <definedName name="Bs" localSheetId="1">#REF!</definedName>
    <definedName name="Bs">#REF!</definedName>
    <definedName name="bs_" localSheetId="1">[31]Sheet1!#REF!</definedName>
    <definedName name="bs_">[31]Sheet1!#REF!</definedName>
    <definedName name="Bsb" localSheetId="1">#REF!</definedName>
    <definedName name="Bsb">#REF!</definedName>
    <definedName name="bsf" localSheetId="1">[31]Sheet1!#REF!</definedName>
    <definedName name="bsf">[31]Sheet1!#REF!</definedName>
    <definedName name="bSF_" localSheetId="1">[31]Sheet1!#REF!</definedName>
    <definedName name="bSF_">[31]Sheet1!#REF!</definedName>
    <definedName name="bson" localSheetId="1">#REF!</definedName>
    <definedName name="bson">#REF!</definedName>
    <definedName name="Bstt" localSheetId="1">#REF!</definedName>
    <definedName name="Bstt">#REF!</definedName>
    <definedName name="BT" localSheetId="7">#REF!</definedName>
    <definedName name="BT" localSheetId="8">#REF!</definedName>
    <definedName name="BT" localSheetId="1">#REF!</definedName>
    <definedName name="BT">#REF!</definedName>
    <definedName name="BT_125" localSheetId="1">#REF!</definedName>
    <definedName name="BT_125">#REF!</definedName>
    <definedName name="BT_A1" localSheetId="1">#REF!</definedName>
    <definedName name="BT_A1">#REF!</definedName>
    <definedName name="BT_A2.1" localSheetId="1">#REF!</definedName>
    <definedName name="BT_A2.1">#REF!</definedName>
    <definedName name="BT_A2.2" localSheetId="1">#REF!</definedName>
    <definedName name="BT_A2.2">#REF!</definedName>
    <definedName name="BT_B1" localSheetId="1">#REF!</definedName>
    <definedName name="BT_B1">#REF!</definedName>
    <definedName name="BT_B2" localSheetId="1">#REF!</definedName>
    <definedName name="BT_B2">#REF!</definedName>
    <definedName name="BT_C1" localSheetId="1">#REF!</definedName>
    <definedName name="BT_C1">#REF!</definedName>
    <definedName name="BT_loai_A2.1" localSheetId="1">#REF!</definedName>
    <definedName name="BT_loai_A2.1">#REF!</definedName>
    <definedName name="BT_P1" localSheetId="1">#REF!</definedName>
    <definedName name="BT_P1">#REF!</definedName>
    <definedName name="BT200_50" localSheetId="1">#REF!</definedName>
    <definedName name="BT200_50">#REF!</definedName>
    <definedName name="bt30_">[10]Gia!$E$126</definedName>
    <definedName name="btai">[29]gVL!$N$49</definedName>
    <definedName name="btchiuaxitm300" localSheetId="7">#REF!</definedName>
    <definedName name="btchiuaxitm300" localSheetId="8">#REF!</definedName>
    <definedName name="btchiuaxitm300" localSheetId="1">#REF!</definedName>
    <definedName name="btchiuaxitm300">#REF!</definedName>
    <definedName name="BTchiuaxm200" localSheetId="7">#REF!</definedName>
    <definedName name="BTchiuaxm200" localSheetId="8">#REF!</definedName>
    <definedName name="BTchiuaxm200" localSheetId="1">#REF!</definedName>
    <definedName name="BTchiuaxm200">#REF!</definedName>
    <definedName name="btcocM400" localSheetId="7">#REF!</definedName>
    <definedName name="btcocM400" localSheetId="8">#REF!</definedName>
    <definedName name="btcocM400" localSheetId="1">#REF!</definedName>
    <definedName name="btcocM400">#REF!</definedName>
    <definedName name="btham">[55]gvl!$Q$45</definedName>
    <definedName name="BTlotm100" localSheetId="7">#REF!</definedName>
    <definedName name="BTlotm100" localSheetId="8">#REF!</definedName>
    <definedName name="BTlotm100" localSheetId="1">#REF!</definedName>
    <definedName name="BTlotm100">#REF!</definedName>
    <definedName name="BTPCP" localSheetId="1">#REF!</definedName>
    <definedName name="BTPCP">#REF!</definedName>
    <definedName name="BTRAM" localSheetId="1">#REF!</definedName>
    <definedName name="BTRAM">#REF!</definedName>
    <definedName name="btranh" localSheetId="1">#REF!</definedName>
    <definedName name="btranh">#REF!</definedName>
    <definedName name="BTT" localSheetId="1">#REF!</definedName>
    <definedName name="BTT">#REF!</definedName>
    <definedName name="btthuongpham150">'[56]Gia vat tu'!$E$45</definedName>
    <definedName name="btthuongpham300">'[56]Gia vat tu'!$E$47</definedName>
    <definedName name="BU_CHENH_LECH_DZ0.4KV" localSheetId="7">#REF!</definedName>
    <definedName name="BU_CHENH_LECH_DZ0.4KV" localSheetId="8">#REF!</definedName>
    <definedName name="BU_CHENH_LECH_DZ0.4KV" localSheetId="1">#REF!</definedName>
    <definedName name="BU_CHENH_LECH_DZ0.4KV">#REF!</definedName>
    <definedName name="BU_CHENH_LECH_DZ22KV" localSheetId="7">#REF!</definedName>
    <definedName name="BU_CHENH_LECH_DZ22KV" localSheetId="8">#REF!</definedName>
    <definedName name="BU_CHENH_LECH_DZ22KV" localSheetId="1">#REF!</definedName>
    <definedName name="BU_CHENH_LECH_DZ22KV">#REF!</definedName>
    <definedName name="BU_CHENH_LECH_TBA" localSheetId="7">#REF!</definedName>
    <definedName name="BU_CHENH_LECH_TBA" localSheetId="8">#REF!</definedName>
    <definedName name="BU_CHENH_LECH_TBA" localSheetId="1">#REF!</definedName>
    <definedName name="BU_CHENH_LECH_TBA">#REF!</definedName>
    <definedName name="bua1.2" localSheetId="1">#REF!</definedName>
    <definedName name="bua1.2">#REF!</definedName>
    <definedName name="bua1.8" localSheetId="1">#REF!</definedName>
    <definedName name="bua1.8">#REF!</definedName>
    <definedName name="buarung170" localSheetId="1">#REF!</definedName>
    <definedName name="buarung170">#REF!</definedName>
    <definedName name="bùc" localSheetId="1">{"Book1","Dt tonghop.xls"}</definedName>
    <definedName name="bùc">{"Book1","Dt tonghop.xls"}</definedName>
    <definedName name="Bulongma">8700</definedName>
    <definedName name="Bulongthepcoctiepdia" localSheetId="1">#REF!</definedName>
    <definedName name="Bulongthepcoctiepdia">#REF!</definedName>
    <definedName name="buoc" localSheetId="1">#REF!</definedName>
    <definedName name="buoc">#REF!</definedName>
    <definedName name="bv" localSheetId="1">#REF!</definedName>
    <definedName name="bv">#REF!</definedName>
    <definedName name="BVCISUMMARY" localSheetId="7">#REF!</definedName>
    <definedName name="BVCISUMMARY" localSheetId="8">#REF!</definedName>
    <definedName name="BVCISUMMARY" localSheetId="1">#REF!</definedName>
    <definedName name="BVCISUMMARY">#REF!</definedName>
    <definedName name="bvt" localSheetId="1">#REF!</definedName>
    <definedName name="bvt">#REF!</definedName>
    <definedName name="bvtb" localSheetId="1">#REF!</definedName>
    <definedName name="bvtb">#REF!</definedName>
    <definedName name="bvttt" localSheetId="1">#REF!</definedName>
    <definedName name="bvttt">#REF!</definedName>
    <definedName name="bw">#N/A</definedName>
    <definedName name="bw_" localSheetId="1">[31]Sheet1!#REF!</definedName>
    <definedName name="bw_">[31]Sheet1!#REF!</definedName>
    <definedName name="bwf" localSheetId="1">[31]Sheet1!#REF!</definedName>
    <definedName name="bwf">[31]Sheet1!#REF!</definedName>
    <definedName name="bWF_" localSheetId="1">[31]Sheet1!#REF!</definedName>
    <definedName name="bWF_">[31]Sheet1!#REF!</definedName>
    <definedName name="bWL" localSheetId="1">[31]Sheet1!#REF!</definedName>
    <definedName name="bWL">[31]Sheet1!#REF!</definedName>
    <definedName name="bwlf" localSheetId="1">[31]Sheet1!#REF!</definedName>
    <definedName name="bwlf">[31]Sheet1!#REF!</definedName>
    <definedName name="bWLF_" localSheetId="1">[31]Sheet1!#REF!</definedName>
    <definedName name="bWLF_">[31]Sheet1!#REF!</definedName>
    <definedName name="BŸo_cŸo_täng_hìp_giŸ_trÙ_t_i_s_n_câ__Ùnh" localSheetId="7">#REF!</definedName>
    <definedName name="BŸo_cŸo_täng_hìp_giŸ_trÙ_t_i_s_n_câ__Ùnh" localSheetId="8">#REF!</definedName>
    <definedName name="BŸo_cŸo_täng_hìp_giŸ_trÙ_t_i_s_n_câ__Ùnh" localSheetId="1">#REF!</definedName>
    <definedName name="BŸo_cŸo_täng_hìp_giŸ_trÙ_t_i_s_n_câ__Ùnh">#REF!</definedName>
    <definedName name="C.1.1..Phat_tuyen" localSheetId="7">#REF!</definedName>
    <definedName name="C.1.1..Phat_tuyen" localSheetId="8">#REF!</definedName>
    <definedName name="C.1.1..Phat_tuyen" localSheetId="1">#REF!</definedName>
    <definedName name="C.1.1..Phat_tuyen">#REF!</definedName>
    <definedName name="C.1.10..VC_Thu_cong_CG" localSheetId="7">#REF!</definedName>
    <definedName name="C.1.10..VC_Thu_cong_CG" localSheetId="8">#REF!</definedName>
    <definedName name="C.1.10..VC_Thu_cong_CG" localSheetId="1">#REF!</definedName>
    <definedName name="C.1.10..VC_Thu_cong_CG">#REF!</definedName>
    <definedName name="C.1.2..Chat_cay_thu_cong" localSheetId="7">#REF!</definedName>
    <definedName name="C.1.2..Chat_cay_thu_cong" localSheetId="8">#REF!</definedName>
    <definedName name="C.1.2..Chat_cay_thu_cong" localSheetId="1">#REF!</definedName>
    <definedName name="C.1.2..Chat_cay_thu_cong">#REF!</definedName>
    <definedName name="C.1.3..Chat_cay_may" localSheetId="7">#REF!</definedName>
    <definedName name="C.1.3..Chat_cay_may" localSheetId="8">#REF!</definedName>
    <definedName name="C.1.3..Chat_cay_may" localSheetId="1">#REF!</definedName>
    <definedName name="C.1.3..Chat_cay_may">#REF!</definedName>
    <definedName name="C.1.4..Dao_goc_cay" localSheetId="7">#REF!</definedName>
    <definedName name="C.1.4..Dao_goc_cay" localSheetId="8">#REF!</definedName>
    <definedName name="C.1.4..Dao_goc_cay" localSheetId="1">#REF!</definedName>
    <definedName name="C.1.4..Dao_goc_cay">#REF!</definedName>
    <definedName name="C.1.5..Lam_duong_tam" localSheetId="7">#REF!</definedName>
    <definedName name="C.1.5..Lam_duong_tam" localSheetId="8">#REF!</definedName>
    <definedName name="C.1.5..Lam_duong_tam" localSheetId="1">#REF!</definedName>
    <definedName name="C.1.5..Lam_duong_tam">#REF!</definedName>
    <definedName name="C.1.6..Lam_cau_tam" localSheetId="7">#REF!</definedName>
    <definedName name="C.1.6..Lam_cau_tam" localSheetId="8">#REF!</definedName>
    <definedName name="C.1.6..Lam_cau_tam" localSheetId="1">#REF!</definedName>
    <definedName name="C.1.6..Lam_cau_tam">#REF!</definedName>
    <definedName name="C.1.7..Rai_da_chong_lun" localSheetId="7">#REF!</definedName>
    <definedName name="C.1.7..Rai_da_chong_lun" localSheetId="8">#REF!</definedName>
    <definedName name="C.1.7..Rai_da_chong_lun" localSheetId="1">#REF!</definedName>
    <definedName name="C.1.7..Rai_da_chong_lun">#REF!</definedName>
    <definedName name="C.1.8..Lam_kho_tam" localSheetId="7">#REF!</definedName>
    <definedName name="C.1.8..Lam_kho_tam" localSheetId="8">#REF!</definedName>
    <definedName name="C.1.8..Lam_kho_tam" localSheetId="1">#REF!</definedName>
    <definedName name="C.1.8..Lam_kho_tam">#REF!</definedName>
    <definedName name="C.1.8..San_mat_bang" localSheetId="7">#REF!</definedName>
    <definedName name="C.1.8..San_mat_bang" localSheetId="8">#REF!</definedName>
    <definedName name="C.1.8..San_mat_bang" localSheetId="1">#REF!</definedName>
    <definedName name="C.1.8..San_mat_bang">#REF!</definedName>
    <definedName name="C.2.1..VC_Thu_cong" localSheetId="7">#REF!</definedName>
    <definedName name="C.2.1..VC_Thu_cong" localSheetId="8">#REF!</definedName>
    <definedName name="C.2.1..VC_Thu_cong" localSheetId="1">#REF!</definedName>
    <definedName name="C.2.1..VC_Thu_cong">#REF!</definedName>
    <definedName name="C.2.2..VC_T_cong_CG" localSheetId="7">#REF!</definedName>
    <definedName name="C.2.2..VC_T_cong_CG" localSheetId="8">#REF!</definedName>
    <definedName name="C.2.2..VC_T_cong_CG" localSheetId="1">#REF!</definedName>
    <definedName name="C.2.2..VC_T_cong_CG">#REF!</definedName>
    <definedName name="C.2.3..Boc_do" localSheetId="7">#REF!</definedName>
    <definedName name="C.2.3..Boc_do" localSheetId="8">#REF!</definedName>
    <definedName name="C.2.3..Boc_do" localSheetId="1">#REF!</definedName>
    <definedName name="C.2.3..Boc_do">#REF!</definedName>
    <definedName name="C.3.1..Dao_dat_mong_cot" localSheetId="7">#REF!</definedName>
    <definedName name="C.3.1..Dao_dat_mong_cot" localSheetId="8">#REF!</definedName>
    <definedName name="C.3.1..Dao_dat_mong_cot" localSheetId="1">#REF!</definedName>
    <definedName name="C.3.1..Dao_dat_mong_cot">#REF!</definedName>
    <definedName name="C.3.2..Dao_dat_de_dap" localSheetId="7">#REF!</definedName>
    <definedName name="C.3.2..Dao_dat_de_dap" localSheetId="8">#REF!</definedName>
    <definedName name="C.3.2..Dao_dat_de_dap" localSheetId="1">#REF!</definedName>
    <definedName name="C.3.2..Dao_dat_de_dap">#REF!</definedName>
    <definedName name="C.3.3..Dap_dat_mong" localSheetId="7">#REF!</definedName>
    <definedName name="C.3.3..Dap_dat_mong" localSheetId="8">#REF!</definedName>
    <definedName name="C.3.3..Dap_dat_mong" localSheetId="1">#REF!</definedName>
    <definedName name="C.3.3..Dap_dat_mong">#REF!</definedName>
    <definedName name="C.3.4..Dao_dap_TDia" localSheetId="7">#REF!</definedName>
    <definedName name="C.3.4..Dao_dap_TDia" localSheetId="8">#REF!</definedName>
    <definedName name="C.3.4..Dao_dap_TDia" localSheetId="1">#REF!</definedName>
    <definedName name="C.3.4..Dao_dap_TDia">#REF!</definedName>
    <definedName name="C.3.5..Dap_bo_bao" localSheetId="7">#REF!</definedName>
    <definedName name="C.3.5..Dap_bo_bao" localSheetId="8">#REF!</definedName>
    <definedName name="C.3.5..Dap_bo_bao" localSheetId="1">#REF!</definedName>
    <definedName name="C.3.5..Dap_bo_bao">#REF!</definedName>
    <definedName name="C.3.6..Bom_tat_nuoc" localSheetId="7">#REF!</definedName>
    <definedName name="C.3.6..Bom_tat_nuoc" localSheetId="8">#REF!</definedName>
    <definedName name="C.3.6..Bom_tat_nuoc" localSheetId="1">#REF!</definedName>
    <definedName name="C.3.6..Bom_tat_nuoc">#REF!</definedName>
    <definedName name="C.3.7..Dao_bun" localSheetId="7">#REF!</definedName>
    <definedName name="C.3.7..Dao_bun" localSheetId="8">#REF!</definedName>
    <definedName name="C.3.7..Dao_bun" localSheetId="1">#REF!</definedName>
    <definedName name="C.3.7..Dao_bun">#REF!</definedName>
    <definedName name="C.3.8..Dap_cat_CT" localSheetId="7">#REF!</definedName>
    <definedName name="C.3.8..Dap_cat_CT" localSheetId="8">#REF!</definedName>
    <definedName name="C.3.8..Dap_cat_CT" localSheetId="1">#REF!</definedName>
    <definedName name="C.3.8..Dap_cat_CT">#REF!</definedName>
    <definedName name="C.3.9..Dao_pha_da" localSheetId="7">#REF!</definedName>
    <definedName name="C.3.9..Dao_pha_da" localSheetId="8">#REF!</definedName>
    <definedName name="C.3.9..Dao_pha_da" localSheetId="1">#REF!</definedName>
    <definedName name="C.3.9..Dao_pha_da">#REF!</definedName>
    <definedName name="C.4.1.Cot_thep" localSheetId="7">#REF!</definedName>
    <definedName name="C.4.1.Cot_thep" localSheetId="8">#REF!</definedName>
    <definedName name="C.4.1.Cot_thep" localSheetId="1">#REF!</definedName>
    <definedName name="C.4.1.Cot_thep">#REF!</definedName>
    <definedName name="C.4.2..Van_khuon" localSheetId="7">#REF!</definedName>
    <definedName name="C.4.2..Van_khuon" localSheetId="8">#REF!</definedName>
    <definedName name="C.4.2..Van_khuon" localSheetId="1">#REF!</definedName>
    <definedName name="C.4.2..Van_khuon">#REF!</definedName>
    <definedName name="C.4.3..Be_tong" localSheetId="7">#REF!</definedName>
    <definedName name="C.4.3..Be_tong" localSheetId="8">#REF!</definedName>
    <definedName name="C.4.3..Be_tong" localSheetId="1">#REF!</definedName>
    <definedName name="C.4.3..Be_tong">#REF!</definedName>
    <definedName name="C.4.4..Lap_BT_D.San" localSheetId="7">#REF!</definedName>
    <definedName name="C.4.4..Lap_BT_D.San" localSheetId="8">#REF!</definedName>
    <definedName name="C.4.4..Lap_BT_D.San" localSheetId="1">#REF!</definedName>
    <definedName name="C.4.4..Lap_BT_D.San">#REF!</definedName>
    <definedName name="C.4.5..Xay_da_hoc" localSheetId="7">#REF!</definedName>
    <definedName name="C.4.5..Xay_da_hoc" localSheetId="8">#REF!</definedName>
    <definedName name="C.4.5..Xay_da_hoc" localSheetId="1">#REF!</definedName>
    <definedName name="C.4.5..Xay_da_hoc">#REF!</definedName>
    <definedName name="C.4.6..Dong_coc" localSheetId="7">#REF!</definedName>
    <definedName name="C.4.6..Dong_coc" localSheetId="8">#REF!</definedName>
    <definedName name="C.4.6..Dong_coc" localSheetId="1">#REF!</definedName>
    <definedName name="C.4.6..Dong_coc">#REF!</definedName>
    <definedName name="C.4.7..Quet_Bi_tum" localSheetId="7">#REF!</definedName>
    <definedName name="C.4.7..Quet_Bi_tum" localSheetId="8">#REF!</definedName>
    <definedName name="C.4.7..Quet_Bi_tum" localSheetId="1">#REF!</definedName>
    <definedName name="C.4.7..Quet_Bi_tum">#REF!</definedName>
    <definedName name="C.5.1..Lap_cot_thep" localSheetId="7">#REF!</definedName>
    <definedName name="C.5.1..Lap_cot_thep" localSheetId="8">#REF!</definedName>
    <definedName name="C.5.1..Lap_cot_thep" localSheetId="1">#REF!</definedName>
    <definedName name="C.5.1..Lap_cot_thep">#REF!</definedName>
    <definedName name="C.5.2..Lap_cot_BT" localSheetId="7">#REF!</definedName>
    <definedName name="C.5.2..Lap_cot_BT" localSheetId="8">#REF!</definedName>
    <definedName name="C.5.2..Lap_cot_BT" localSheetId="1">#REF!</definedName>
    <definedName name="C.5.2..Lap_cot_BT">#REF!</definedName>
    <definedName name="C.5.3..Lap_dat_xa" localSheetId="7">#REF!</definedName>
    <definedName name="C.5.3..Lap_dat_xa" localSheetId="8">#REF!</definedName>
    <definedName name="C.5.3..Lap_dat_xa" localSheetId="1">#REF!</definedName>
    <definedName name="C.5.3..Lap_dat_xa">#REF!</definedName>
    <definedName name="C.5.4..Lap_tiep_dia" localSheetId="7">#REF!</definedName>
    <definedName name="C.5.4..Lap_tiep_dia" localSheetId="8">#REF!</definedName>
    <definedName name="C.5.4..Lap_tiep_dia" localSheetId="1">#REF!</definedName>
    <definedName name="C.5.4..Lap_tiep_dia">#REF!</definedName>
    <definedName name="C.5.5..Son_sat_thep" localSheetId="7">#REF!</definedName>
    <definedName name="C.5.5..Son_sat_thep" localSheetId="8">#REF!</definedName>
    <definedName name="C.5.5..Son_sat_thep" localSheetId="1">#REF!</definedName>
    <definedName name="C.5.5..Son_sat_thep">#REF!</definedName>
    <definedName name="C.6.1..Lap_su_dung" localSheetId="7">#REF!</definedName>
    <definedName name="C.6.1..Lap_su_dung" localSheetId="8">#REF!</definedName>
    <definedName name="C.6.1..Lap_su_dung" localSheetId="1">#REF!</definedName>
    <definedName name="C.6.1..Lap_su_dung">#REF!</definedName>
    <definedName name="C.6.2..Lap_su_CS" localSheetId="7">#REF!</definedName>
    <definedName name="C.6.2..Lap_su_CS" localSheetId="8">#REF!</definedName>
    <definedName name="C.6.2..Lap_su_CS" localSheetId="1">#REF!</definedName>
    <definedName name="C.6.2..Lap_su_CS">#REF!</definedName>
    <definedName name="C.6.3..Su_chuoi_do" localSheetId="7">#REF!</definedName>
    <definedName name="C.6.3..Su_chuoi_do" localSheetId="8">#REF!</definedName>
    <definedName name="C.6.3..Su_chuoi_do" localSheetId="1">#REF!</definedName>
    <definedName name="C.6.3..Su_chuoi_do">#REF!</definedName>
    <definedName name="C.6.4..Su_chuoi_neo" localSheetId="7">#REF!</definedName>
    <definedName name="C.6.4..Su_chuoi_neo" localSheetId="8">#REF!</definedName>
    <definedName name="C.6.4..Su_chuoi_neo" localSheetId="1">#REF!</definedName>
    <definedName name="C.6.4..Su_chuoi_neo">#REF!</definedName>
    <definedName name="C.6.5..Lap_phu_kien" localSheetId="7">#REF!</definedName>
    <definedName name="C.6.5..Lap_phu_kien" localSheetId="8">#REF!</definedName>
    <definedName name="C.6.5..Lap_phu_kien" localSheetId="1">#REF!</definedName>
    <definedName name="C.6.5..Lap_phu_kien">#REF!</definedName>
    <definedName name="C.6.6..Ep_noi_day" localSheetId="7">#REF!</definedName>
    <definedName name="C.6.6..Ep_noi_day" localSheetId="8">#REF!</definedName>
    <definedName name="C.6.6..Ep_noi_day" localSheetId="1">#REF!</definedName>
    <definedName name="C.6.6..Ep_noi_day">#REF!</definedName>
    <definedName name="C.6.7..KD_vuot_CN" localSheetId="7">#REF!</definedName>
    <definedName name="C.6.7..KD_vuot_CN" localSheetId="8">#REF!</definedName>
    <definedName name="C.6.7..KD_vuot_CN" localSheetId="1">#REF!</definedName>
    <definedName name="C.6.7..KD_vuot_CN">#REF!</definedName>
    <definedName name="C.6.8..Rai_cang_day" localSheetId="7">#REF!</definedName>
    <definedName name="C.6.8..Rai_cang_day" localSheetId="8">#REF!</definedName>
    <definedName name="C.6.8..Rai_cang_day" localSheetId="1">#REF!</definedName>
    <definedName name="C.6.8..Rai_cang_day">#REF!</definedName>
    <definedName name="C.6.9..Cap_quang" localSheetId="7">#REF!</definedName>
    <definedName name="C.6.9..Cap_quang" localSheetId="8">#REF!</definedName>
    <definedName name="C.6.9..Cap_quang" localSheetId="1">#REF!</definedName>
    <definedName name="C.6.9..Cap_quang">#REF!</definedName>
    <definedName name="C.doc1">540</definedName>
    <definedName name="C.doc2">740</definedName>
    <definedName name="C_" localSheetId="1">#REF!</definedName>
    <definedName name="C_">#REF!</definedName>
    <definedName name="c_1" localSheetId="1">[42]SLCB!#REF!</definedName>
    <definedName name="c_1">[42]SLCB!#REF!</definedName>
    <definedName name="c_2" localSheetId="1">[42]SLCB!#REF!</definedName>
    <definedName name="c_2">[42]SLCB!#REF!</definedName>
    <definedName name="c_n" localSheetId="1">#REF!</definedName>
    <definedName name="c_n">#REF!</definedName>
    <definedName name="ca.1111" localSheetId="7">#REF!</definedName>
    <definedName name="ca.1111" localSheetId="8">#REF!</definedName>
    <definedName name="ca.1111" localSheetId="1">#REF!</definedName>
    <definedName name="ca.1111">#REF!</definedName>
    <definedName name="ca.1111.th" localSheetId="7">#REF!</definedName>
    <definedName name="ca.1111.th" localSheetId="8">#REF!</definedName>
    <definedName name="ca.1111.th" localSheetId="1">#REF!</definedName>
    <definedName name="ca.1111.th">#REF!</definedName>
    <definedName name="CABLE2">'[57]MTO REV.0'!$A$1:$Q$570</definedName>
    <definedName name="CACAU">298161</definedName>
    <definedName name="Cachdienchuoi" localSheetId="1">#REF!</definedName>
    <definedName name="Cachdienchuoi">#REF!</definedName>
    <definedName name="Cachdiendung" localSheetId="1">#REF!</definedName>
    <definedName name="Cachdiendung">#REF!</definedName>
    <definedName name="Cachdienhaap" localSheetId="1">#REF!</definedName>
    <definedName name="Cachdienhaap">#REF!</definedName>
    <definedName name="Can_doi" localSheetId="1">#REF!</definedName>
    <definedName name="Can_doi">#REF!</definedName>
    <definedName name="Canon" localSheetId="1">#REF!</definedName>
    <definedName name="Canon">#REF!</definedName>
    <definedName name="cao" localSheetId="7">#REF!</definedName>
    <definedName name="cao" localSheetId="8">#REF!</definedName>
    <definedName name="cao" localSheetId="1">#REF!</definedName>
    <definedName name="cao">#REF!</definedName>
    <definedName name="cap" localSheetId="1">#REF!</definedName>
    <definedName name="cap">#REF!</definedName>
    <definedName name="Cap_DUL_doc_B" localSheetId="1">#REF!</definedName>
    <definedName name="Cap_DUL_doc_B">#REF!</definedName>
    <definedName name="CAP_DUL_ngang_B" localSheetId="1">#REF!</definedName>
    <definedName name="CAP_DUL_ngang_B">#REF!</definedName>
    <definedName name="cap0.7" localSheetId="1">#REF!</definedName>
    <definedName name="cap0.7">#REF!</definedName>
    <definedName name="CAPDAT" localSheetId="1">[5]phuluc1!#REF!</definedName>
    <definedName name="CAPDAT">[5]phuluc1!#REF!</definedName>
    <definedName name="capdul" localSheetId="1">#REF!</definedName>
    <definedName name="capdul">#REF!</definedName>
    <definedName name="Capns">'[58]Số dư dự toán đầu tư'!$AD$1:$AD$4</definedName>
    <definedName name="casing" localSheetId="1">#REF!</definedName>
    <definedName name="casing">#REF!</definedName>
    <definedName name="Cat" localSheetId="7">#REF!</definedName>
    <definedName name="Cat" localSheetId="8">#REF!</definedName>
    <definedName name="Cat" localSheetId="1">#REF!</definedName>
    <definedName name="Cat">#REF!</definedName>
    <definedName name="catcap" localSheetId="1">#REF!</definedName>
    <definedName name="catcap">#REF!</definedName>
    <definedName name="Category_All" localSheetId="7">#REF!</definedName>
    <definedName name="Category_All" localSheetId="8">#REF!</definedName>
    <definedName name="Category_All" localSheetId="1">#REF!</definedName>
    <definedName name="Category_All">#REF!</definedName>
    <definedName name="CATIN">#N/A</definedName>
    <definedName name="CATJYOU">#N/A</definedName>
    <definedName name="catm" localSheetId="7">#REF!</definedName>
    <definedName name="catm" localSheetId="8">#REF!</definedName>
    <definedName name="catm" localSheetId="1">#REF!</definedName>
    <definedName name="catm">#REF!</definedName>
    <definedName name="catn" localSheetId="7">#REF!</definedName>
    <definedName name="catn" localSheetId="8">#REF!</definedName>
    <definedName name="catn" localSheetId="1">#REF!</definedName>
    <definedName name="catn">#REF!</definedName>
    <definedName name="CATREC">#N/A</definedName>
    <definedName name="CATSYU">#N/A</definedName>
    <definedName name="catuon" localSheetId="1">#REF!</definedName>
    <definedName name="catuon">#REF!</definedName>
    <definedName name="catvang" localSheetId="7">#REF!</definedName>
    <definedName name="catvang" localSheetId="8">#REF!</definedName>
    <definedName name="catvang" localSheetId="1">#REF!</definedName>
    <definedName name="catvang">#REF!</definedName>
    <definedName name="CatVang_HamYen" localSheetId="1">[59]T.Tinh!#REF!</definedName>
    <definedName name="CatVang_HamYen">[59]T.Tinh!#REF!</definedName>
    <definedName name="cau">[60]NC!$B$5:$C$56</definedName>
    <definedName name="caunoi30" localSheetId="1">#REF!</definedName>
    <definedName name="caunoi30">#REF!</definedName>
    <definedName name="CC" localSheetId="1">#REF!</definedName>
    <definedName name="CC">#REF!</definedName>
    <definedName name="cc_" localSheetId="1">[15]Girder!#REF!</definedName>
    <definedName name="cc_">[15]Girder!#REF!</definedName>
    <definedName name="CCS" localSheetId="7">#REF!</definedName>
    <definedName name="CCS" localSheetId="8">#REF!</definedName>
    <definedName name="CCS" localSheetId="1">#REF!</definedName>
    <definedName name="CCS">#REF!</definedName>
    <definedName name="cd">[29]gVL!$N$15</definedName>
    <definedName name="CDAY" localSheetId="1">#REF!</definedName>
    <definedName name="CDAY">#REF!</definedName>
    <definedName name="CDBT" localSheetId="1">#REF!</definedName>
    <definedName name="CDBT">#REF!</definedName>
    <definedName name="CDCK" localSheetId="1">#REF!</definedName>
    <definedName name="CDCK">#REF!</definedName>
    <definedName name="CDCN" localSheetId="1">#REF!</definedName>
    <definedName name="CDCN">#REF!</definedName>
    <definedName name="CDCU" localSheetId="1">#REF!</definedName>
    <definedName name="CDCU">#REF!</definedName>
    <definedName name="CDD" localSheetId="7">#REF!</definedName>
    <definedName name="CDD" localSheetId="8">#REF!</definedName>
    <definedName name="CDD" localSheetId="1">#REF!</definedName>
    <definedName name="CDD">#REF!</definedName>
    <definedName name="CDDB" localSheetId="1">'[36]Xuly Data'!#REF!</definedName>
    <definedName name="CDDB">'[36]Xuly Data'!#REF!</definedName>
    <definedName name="CDDD" localSheetId="7">#REF!</definedName>
    <definedName name="CDDD" localSheetId="8">#REF!</definedName>
    <definedName name="CDDD" localSheetId="1">#REF!</definedName>
    <definedName name="CDDD">#REF!</definedName>
    <definedName name="CDDD1P" localSheetId="7">#REF!</definedName>
    <definedName name="CDDD1P" localSheetId="8">#REF!</definedName>
    <definedName name="CDDD1P" localSheetId="1">#REF!</definedName>
    <definedName name="CDDD1P">#REF!</definedName>
    <definedName name="CDDD1PHA" localSheetId="7">#REF!</definedName>
    <definedName name="CDDD1PHA" localSheetId="8">#REF!</definedName>
    <definedName name="CDDD1PHA" localSheetId="1">#REF!</definedName>
    <definedName name="CDDD1PHA">#REF!</definedName>
    <definedName name="cddd3p">'[5]TONG HOP VL-NC'!$C$2</definedName>
    <definedName name="CDDD3PHA" localSheetId="7">#REF!</definedName>
    <definedName name="CDDD3PHA" localSheetId="8">#REF!</definedName>
    <definedName name="CDDD3PHA" localSheetId="1">#REF!</definedName>
    <definedName name="CDDD3PHA">#REF!</definedName>
    <definedName name="CDDT" localSheetId="1">'[36]Xuly Data'!#REF!</definedName>
    <definedName name="CDDT">'[36]Xuly Data'!#REF!</definedName>
    <definedName name="cdkt" localSheetId="1">#REF!</definedName>
    <definedName name="cdkt">#REF!</definedName>
    <definedName name="CDMD" localSheetId="1">'[36]Xuly Data'!#REF!</definedName>
    <definedName name="CDMD">'[36]Xuly Data'!#REF!</definedName>
    <definedName name="Cdnum" localSheetId="7">#REF!</definedName>
    <definedName name="Cdnum" localSheetId="8">#REF!</definedName>
    <definedName name="Cdnum" localSheetId="1">#REF!</definedName>
    <definedName name="Cdnum">#REF!</definedName>
    <definedName name="CDT" localSheetId="1">#REF!</definedName>
    <definedName name="CDT">#REF!</definedName>
    <definedName name="CDTK_tim">31.77</definedName>
    <definedName name="cfc" localSheetId="1">#REF!</definedName>
    <definedName name="cfc">#REF!</definedName>
    <definedName name="cfk" localSheetId="1">#REF!</definedName>
    <definedName name="cfk">#REF!</definedName>
    <definedName name="cgionc" localSheetId="1">'[5]lam-moi'!#REF!</definedName>
    <definedName name="cgionc">'[5]lam-moi'!#REF!</definedName>
    <definedName name="cgiovl" localSheetId="1">'[5]lam-moi'!#REF!</definedName>
    <definedName name="cgiovl">'[5]lam-moi'!#REF!</definedName>
    <definedName name="CH" localSheetId="7">#REF!</definedName>
    <definedName name="CH" localSheetId="8">#REF!</definedName>
    <definedName name="CH" localSheetId="1">#REF!</definedName>
    <definedName name="CH">#REF!</definedName>
    <definedName name="chay1" localSheetId="1">#REF!</definedName>
    <definedName name="chay1">#REF!</definedName>
    <definedName name="chay10" localSheetId="1">#REF!</definedName>
    <definedName name="chay10">#REF!</definedName>
    <definedName name="chay2" localSheetId="1">#REF!</definedName>
    <definedName name="chay2">#REF!</definedName>
    <definedName name="chay3" localSheetId="1">#REF!</definedName>
    <definedName name="chay3">#REF!</definedName>
    <definedName name="chay4" localSheetId="1">#REF!</definedName>
    <definedName name="chay4">#REF!</definedName>
    <definedName name="chay5" localSheetId="1">#REF!</definedName>
    <definedName name="chay5">#REF!</definedName>
    <definedName name="chay6" localSheetId="1">#REF!</definedName>
    <definedName name="chay6">#REF!</definedName>
    <definedName name="chay7" localSheetId="1">#REF!</definedName>
    <definedName name="chay7">#REF!</definedName>
    <definedName name="chay8" localSheetId="1">#REF!</definedName>
    <definedName name="chay8">#REF!</definedName>
    <definedName name="chay9" localSheetId="1">#REF!</definedName>
    <definedName name="chay9">#REF!</definedName>
    <definedName name="chhtnc" localSheetId="1">'[5]lam-moi'!#REF!</definedName>
    <definedName name="chhtnc">'[5]lam-moi'!#REF!</definedName>
    <definedName name="chhtvl" localSheetId="1">'[5]lam-moi'!#REF!</definedName>
    <definedName name="chhtvl">'[5]lam-moi'!#REF!</definedName>
    <definedName name="Chi_phi_OM" localSheetId="1">#REF!</definedName>
    <definedName name="Chi_phi_OM">#REF!</definedName>
    <definedName name="chi_tiÕt_vËt_liÖu___nh_n_c_ng___m_y_thi_c_ng" localSheetId="1">#REF!</definedName>
    <definedName name="chi_tiÕt_vËt_liÖu___nh_n_c_ng___m_y_thi_c_ng">#REF!</definedName>
    <definedName name="chiemhoa" localSheetId="1">[61]TTVanChuyen!#REF!</definedName>
    <definedName name="chiemhoa">[61]TTVanChuyen!#REF!</definedName>
    <definedName name="Chiet_khau">'[62]Co so'!$C$13</definedName>
    <definedName name="chieusang" localSheetId="1">#REF!</definedName>
    <definedName name="chieusang">#REF!</definedName>
    <definedName name="chilk" localSheetId="1" hidden="1">{"'Sheet1'!$L$16"}</definedName>
    <definedName name="chilk" localSheetId="2" hidden="1">{"'Sheet1'!$L$16"}</definedName>
    <definedName name="chilk" localSheetId="3" hidden="1">{"'Sheet1'!$L$16"}</definedName>
    <definedName name="chilk" localSheetId="4" hidden="1">{"'Sheet1'!$L$16"}</definedName>
    <definedName name="chilk" hidden="1">{"'Sheet1'!$L$16"}</definedName>
    <definedName name="chitietbgiang2" localSheetId="7" hidden="1">{"'Sheet1'!$L$16"}</definedName>
    <definedName name="chitietbgiang2" localSheetId="8" hidden="1">{"'Sheet1'!$L$16"}</definedName>
    <definedName name="chitietbgiang2" localSheetId="1" hidden="1">{"'Sheet1'!$L$16"}</definedName>
    <definedName name="chitietbgiang2" localSheetId="2" hidden="1">{"'Sheet1'!$L$16"}</definedName>
    <definedName name="chitietbgiang2" localSheetId="3" hidden="1">{"'Sheet1'!$L$16"}</definedName>
    <definedName name="chitietbgiang2" localSheetId="4" hidden="1">{"'Sheet1'!$L$16"}</definedName>
    <definedName name="chitietbgiang2" hidden="1">{"'Sheet1'!$L$16"}</definedName>
    <definedName name="chnc" localSheetId="1">'[5]lam-moi'!#REF!</definedName>
    <definedName name="chnc">'[5]lam-moi'!#REF!</definedName>
    <definedName name="Cho_QT" localSheetId="1">#REF!</definedName>
    <definedName name="Cho_QT">#REF!</definedName>
    <definedName name="chon" localSheetId="7">#REF!</definedName>
    <definedName name="chon" localSheetId="8">#REF!</definedName>
    <definedName name="chon" localSheetId="1">#REF!</definedName>
    <definedName name="chon">#REF!</definedName>
    <definedName name="chon1" localSheetId="7">#REF!</definedName>
    <definedName name="chon1" localSheetId="8">#REF!</definedName>
    <definedName name="chon1" localSheetId="1">#REF!</definedName>
    <definedName name="chon1">#REF!</definedName>
    <definedName name="chon2" localSheetId="7">#REF!</definedName>
    <definedName name="chon2" localSheetId="8">#REF!</definedName>
    <definedName name="chon2" localSheetId="1">#REF!</definedName>
    <definedName name="chon2">#REF!</definedName>
    <definedName name="chon3" localSheetId="7">#REF!</definedName>
    <definedName name="chon3" localSheetId="8">#REF!</definedName>
    <definedName name="chon3" localSheetId="1">#REF!</definedName>
    <definedName name="chon3">#REF!</definedName>
    <definedName name="ChonA" localSheetId="1">#REF!</definedName>
    <definedName name="ChonA">#REF!</definedName>
    <definedName name="Chu" localSheetId="1">[23]ND!#REF!</definedName>
    <definedName name="Chu">[23]ND!#REF!</definedName>
    <definedName name="Chu_dau_tu">'[62]Co so'!$C$6</definedName>
    <definedName name="chung">66</definedName>
    <definedName name="chungloainhapthan" localSheetId="1">#REF!</definedName>
    <definedName name="chungloainhapthan">#REF!</definedName>
    <definedName name="chungloaiXNT" localSheetId="1">#REF!</definedName>
    <definedName name="chungloaiXNT">#REF!</definedName>
    <definedName name="chungloaixuatthan" localSheetId="1">#REF!</definedName>
    <definedName name="chungloaixuatthan">#REF!</definedName>
    <definedName name="Chupdaucapcongotnong" localSheetId="1">#REF!</definedName>
    <definedName name="Chupdaucapcongotnong">#REF!</definedName>
    <definedName name="Chuyen_tiep" localSheetId="1">#REF!</definedName>
    <definedName name="Chuyen_tiep">#REF!</definedName>
    <definedName name="chvl" localSheetId="1">'[5]lam-moi'!#REF!</definedName>
    <definedName name="chvl">'[5]lam-moi'!#REF!</definedName>
    <definedName name="citidd" localSheetId="1">'[5]dongia (2)'!#REF!</definedName>
    <definedName name="citidd">'[5]dongia (2)'!#REF!</definedName>
    <definedName name="CK" localSheetId="7">#REF!</definedName>
    <definedName name="CK" localSheetId="8">#REF!</definedName>
    <definedName name="CK" localSheetId="1">#REF!</definedName>
    <definedName name="CK">#REF!</definedName>
    <definedName name="Ckc" localSheetId="1">'[63]Kiem-Toan'!#REF!</definedName>
    <definedName name="Ckc">'[63]Kiem-Toan'!#REF!</definedName>
    <definedName name="cknc" localSheetId="1">'[5]lam-moi'!#REF!</definedName>
    <definedName name="cknc">'[5]lam-moi'!#REF!</definedName>
    <definedName name="ckvl" localSheetId="1">'[5]lam-moi'!#REF!</definedName>
    <definedName name="ckvl">'[5]lam-moi'!#REF!</definedName>
    <definedName name="CL" localSheetId="1">#REF!</definedName>
    <definedName name="CL">#REF!</definedName>
    <definedName name="CLECH_0.4" localSheetId="7">#REF!</definedName>
    <definedName name="CLECH_0.4" localSheetId="8">#REF!</definedName>
    <definedName name="CLECH_0.4" localSheetId="1">#REF!</definedName>
    <definedName name="CLECH_0.4">#REF!</definedName>
    <definedName name="CLIENT">[64]LEGEND!$D$6</definedName>
    <definedName name="clvc1">[5]chitiet!$D$3</definedName>
    <definedName name="CLVC3">0.1</definedName>
    <definedName name="CLVC35" localSheetId="7">#REF!</definedName>
    <definedName name="CLVC35" localSheetId="8">#REF!</definedName>
    <definedName name="CLVC35" localSheetId="1">#REF!</definedName>
    <definedName name="CLVC35">#REF!</definedName>
    <definedName name="CLVCTB" localSheetId="7">#REF!</definedName>
    <definedName name="CLVCTB" localSheetId="8">#REF!</definedName>
    <definedName name="CLVCTB" localSheetId="1">#REF!</definedName>
    <definedName name="CLVCTB">#REF!</definedName>
    <definedName name="clvl" localSheetId="7">#REF!</definedName>
    <definedName name="clvl" localSheetId="8">#REF!</definedName>
    <definedName name="clvl" localSheetId="1">#REF!</definedName>
    <definedName name="clvl">#REF!</definedName>
    <definedName name="cn" localSheetId="7">#REF!</definedName>
    <definedName name="cn" localSheetId="8">#REF!</definedName>
    <definedName name="cn" localSheetId="1">#REF!</definedName>
    <definedName name="cn">#REF!</definedName>
    <definedName name="CN3p">'[5]TONGKE3p '!$X$295</definedName>
    <definedName name="CNC" localSheetId="7">#REF!</definedName>
    <definedName name="CNC" localSheetId="8">#REF!</definedName>
    <definedName name="CNC" localSheetId="1">#REF!</definedName>
    <definedName name="CNC">#REF!</definedName>
    <definedName name="CND" localSheetId="7">#REF!</definedName>
    <definedName name="CND" localSheetId="8">#REF!</definedName>
    <definedName name="CND" localSheetId="1">#REF!</definedName>
    <definedName name="CND">#REF!</definedName>
    <definedName name="cne" localSheetId="1">#REF!</definedName>
    <definedName name="cne">#REF!</definedName>
    <definedName name="CNG" localSheetId="7">#REF!</definedName>
    <definedName name="CNG" localSheetId="8">#REF!</definedName>
    <definedName name="CNG" localSheetId="1">#REF!</definedName>
    <definedName name="CNG">#REF!</definedName>
    <definedName name="Cñi">'[20]he so'!$B$22</definedName>
    <definedName name="Co" localSheetId="7">#REF!</definedName>
    <definedName name="Co" localSheetId="8">#REF!</definedName>
    <definedName name="Co" localSheetId="1">#REF!</definedName>
    <definedName name="Co">#REF!</definedName>
    <definedName name="co." localSheetId="1">#REF!</definedName>
    <definedName name="co.">#REF!</definedName>
    <definedName name="co.." localSheetId="1">#REF!</definedName>
    <definedName name="co..">#REF!</definedName>
    <definedName name="coar">[32]Payment!$AF$30</definedName>
    <definedName name="COAT" localSheetId="1">'[41]PNT-QUOT-#3'!#REF!</definedName>
    <definedName name="COAT">'[41]PNT-QUOT-#3'!#REF!</definedName>
    <definedName name="coc" localSheetId="7">#REF!</definedName>
    <definedName name="coc" localSheetId="8">#REF!</definedName>
    <definedName name="coc" localSheetId="1">#REF!</definedName>
    <definedName name="coc">#REF!</definedName>
    <definedName name="COC_1.2" localSheetId="1">#REF!</definedName>
    <definedName name="COC_1.2">#REF!</definedName>
    <definedName name="Coc_2m" localSheetId="1">#REF!</definedName>
    <definedName name="Coc_2m">#REF!</definedName>
    <definedName name="CoCauN" localSheetId="7" hidden="1">{"'Sheet1'!$L$16"}</definedName>
    <definedName name="CoCauN" localSheetId="8" hidden="1">{"'Sheet1'!$L$16"}</definedName>
    <definedName name="CoCauN" localSheetId="1" hidden="1">{"'Sheet1'!$L$16"}</definedName>
    <definedName name="CoCauN" localSheetId="2" hidden="1">{"'Sheet1'!$L$16"}</definedName>
    <definedName name="CoCauN" localSheetId="3" hidden="1">{"'Sheet1'!$L$16"}</definedName>
    <definedName name="CoCauN" localSheetId="4" hidden="1">{"'Sheet1'!$L$16"}</definedName>
    <definedName name="CoCauN" hidden="1">{"'Sheet1'!$L$16"}</definedName>
    <definedName name="Cocbetong" localSheetId="1">#REF!</definedName>
    <definedName name="Cocbetong">#REF!</definedName>
    <definedName name="cocbtct" localSheetId="7">#REF!</definedName>
    <definedName name="cocbtct" localSheetId="8">#REF!</definedName>
    <definedName name="cocbtct" localSheetId="1">#REF!</definedName>
    <definedName name="cocbtct">#REF!</definedName>
    <definedName name="cocot" localSheetId="7">#REF!</definedName>
    <definedName name="cocot" localSheetId="8">#REF!</definedName>
    <definedName name="cocot" localSheetId="1">#REF!</definedName>
    <definedName name="cocot">#REF!</definedName>
    <definedName name="cocott" localSheetId="7">#REF!</definedName>
    <definedName name="cocott" localSheetId="8">#REF!</definedName>
    <definedName name="cocott" localSheetId="1">#REF!</definedName>
    <definedName name="cocott">#REF!</definedName>
    <definedName name="cocvt" localSheetId="1">#REF!</definedName>
    <definedName name="cocvt">#REF!</definedName>
    <definedName name="Code" localSheetId="7" hidden="1">#REF!</definedName>
    <definedName name="Code" localSheetId="8" hidden="1">#REF!</definedName>
    <definedName name="Code" localSheetId="1" hidden="1">#REF!</definedName>
    <definedName name="Code" localSheetId="0" hidden="1">#REF!</definedName>
    <definedName name="Code" localSheetId="2" hidden="1">#REF!</definedName>
    <definedName name="Code" localSheetId="3" hidden="1">#REF!</definedName>
    <definedName name="Code" localSheetId="4" hidden="1">#REF!</definedName>
    <definedName name="Code" hidden="1">#REF!</definedName>
    <definedName name="coi" localSheetId="1">'[65]MTL$-INTER'!#REF!</definedName>
    <definedName name="coi">'[65]MTL$-INTER'!#REF!</definedName>
    <definedName name="Cöï_ly_vaän_chuyeãn" localSheetId="7">#REF!</definedName>
    <definedName name="Cöï_ly_vaän_chuyeãn" localSheetId="8">#REF!</definedName>
    <definedName name="Cöï_ly_vaän_chuyeãn" localSheetId="1">#REF!</definedName>
    <definedName name="Cöï_ly_vaän_chuyeãn">#REF!</definedName>
    <definedName name="CÖÏ_LY_VAÄN_CHUYEÅN" localSheetId="7">#REF!</definedName>
    <definedName name="CÖÏ_LY_VAÄN_CHUYEÅN" localSheetId="8">#REF!</definedName>
    <definedName name="CÖÏ_LY_VAÄN_CHUYEÅN" localSheetId="1">#REF!</definedName>
    <definedName name="CÖÏ_LY_VAÄN_CHUYEÅN">#REF!</definedName>
    <definedName name="cokhihoachat">[66]TTVanChuyen!$J$5</definedName>
    <definedName name="COMMON" localSheetId="7">#REF!</definedName>
    <definedName name="COMMON" localSheetId="8">#REF!</definedName>
    <definedName name="COMMON" localSheetId="1">#REF!</definedName>
    <definedName name="COMMON">#REF!</definedName>
    <definedName name="comong" localSheetId="7">#REF!</definedName>
    <definedName name="comong" localSheetId="8">#REF!</definedName>
    <definedName name="comong" localSheetId="1">#REF!</definedName>
    <definedName name="comong">#REF!</definedName>
    <definedName name="CON_EQP_COS" localSheetId="7">#REF!</definedName>
    <definedName name="CON_EQP_COS" localSheetId="8">#REF!</definedName>
    <definedName name="CON_EQP_COS" localSheetId="1">#REF!</definedName>
    <definedName name="CON_EQP_COS">#REF!</definedName>
    <definedName name="CON_EQP_COST" localSheetId="7">#REF!</definedName>
    <definedName name="CON_EQP_COST" localSheetId="8">#REF!</definedName>
    <definedName name="CON_EQP_COST" localSheetId="1">#REF!</definedName>
    <definedName name="CON_EQP_COST">#REF!</definedName>
    <definedName name="Concrete" localSheetId="1">'[67]DGchitiet '!#REF!</definedName>
    <definedName name="Concrete">'[67]DGchitiet '!#REF!</definedName>
    <definedName name="Cong_HM_DTCT" localSheetId="7">#REF!</definedName>
    <definedName name="Cong_HM_DTCT" localSheetId="8">#REF!</definedName>
    <definedName name="Cong_HM_DTCT" localSheetId="1">#REF!</definedName>
    <definedName name="Cong_HM_DTCT">#REF!</definedName>
    <definedName name="Cong_M_DTCT" localSheetId="7">#REF!</definedName>
    <definedName name="Cong_M_DTCT" localSheetId="8">#REF!</definedName>
    <definedName name="Cong_M_DTCT" localSheetId="1">#REF!</definedName>
    <definedName name="Cong_M_DTCT">#REF!</definedName>
    <definedName name="Cong_NC_DTCT" localSheetId="7">#REF!</definedName>
    <definedName name="Cong_NC_DTCT" localSheetId="8">#REF!</definedName>
    <definedName name="Cong_NC_DTCT" localSheetId="1">#REF!</definedName>
    <definedName name="Cong_NC_DTCT">#REF!</definedName>
    <definedName name="Cong_suat">'[68]Ket qua'!$L$4:$L$531</definedName>
    <definedName name="Cong_suat_dat" localSheetId="1">#REF!</definedName>
    <definedName name="Cong_suat_dat">#REF!</definedName>
    <definedName name="Cong_VL_DTCT" localSheetId="7">#REF!</definedName>
    <definedName name="Cong_VL_DTCT" localSheetId="8">#REF!</definedName>
    <definedName name="Cong_VL_DTCT" localSheetId="1">#REF!</definedName>
    <definedName name="Cong_VL_DTCT">#REF!</definedName>
    <definedName name="cong1x15" localSheetId="1">[5]giathanh1!#REF!</definedName>
    <definedName name="cong1x15">[5]giathanh1!#REF!</definedName>
    <definedName name="congbengam" localSheetId="7">#REF!</definedName>
    <definedName name="congbengam" localSheetId="8">#REF!</definedName>
    <definedName name="congbengam" localSheetId="1">#REF!</definedName>
    <definedName name="congbengam">#REF!</definedName>
    <definedName name="congbenuoc" localSheetId="7">#REF!</definedName>
    <definedName name="congbenuoc" localSheetId="8">#REF!</definedName>
    <definedName name="congbenuoc" localSheetId="1">#REF!</definedName>
    <definedName name="congbenuoc">#REF!</definedName>
    <definedName name="congcoc" localSheetId="7">#REF!</definedName>
    <definedName name="congcoc" localSheetId="8">#REF!</definedName>
    <definedName name="congcoc" localSheetId="1">#REF!</definedName>
    <definedName name="congcoc">#REF!</definedName>
    <definedName name="congcocot" localSheetId="7">#REF!</definedName>
    <definedName name="congcocot" localSheetId="8">#REF!</definedName>
    <definedName name="congcocot" localSheetId="1">#REF!</definedName>
    <definedName name="congcocot">#REF!</definedName>
    <definedName name="congcocott" localSheetId="7">#REF!</definedName>
    <definedName name="congcocott" localSheetId="8">#REF!</definedName>
    <definedName name="congcocott" localSheetId="1">#REF!</definedName>
    <definedName name="congcocott">#REF!</definedName>
    <definedName name="congcomong" localSheetId="7">#REF!</definedName>
    <definedName name="congcomong" localSheetId="8">#REF!</definedName>
    <definedName name="congcomong" localSheetId="1">#REF!</definedName>
    <definedName name="congcomong">#REF!</definedName>
    <definedName name="congcottron" localSheetId="7">#REF!</definedName>
    <definedName name="congcottron" localSheetId="8">#REF!</definedName>
    <definedName name="congcottron" localSheetId="1">#REF!</definedName>
    <definedName name="congcottron">#REF!</definedName>
    <definedName name="congcotvuong" localSheetId="7">#REF!</definedName>
    <definedName name="congcotvuong" localSheetId="8">#REF!</definedName>
    <definedName name="congcotvuong" localSheetId="1">#REF!</definedName>
    <definedName name="congcotvuong">#REF!</definedName>
    <definedName name="congdam" localSheetId="7">#REF!</definedName>
    <definedName name="congdam" localSheetId="8">#REF!</definedName>
    <definedName name="congdam" localSheetId="1">#REF!</definedName>
    <definedName name="congdam">#REF!</definedName>
    <definedName name="congdan1" localSheetId="7">#REF!</definedName>
    <definedName name="congdan1" localSheetId="8">#REF!</definedName>
    <definedName name="congdan1" localSheetId="1">#REF!</definedName>
    <definedName name="congdan1">#REF!</definedName>
    <definedName name="congdan2" localSheetId="7">#REF!</definedName>
    <definedName name="congdan2" localSheetId="8">#REF!</definedName>
    <definedName name="congdan2" localSheetId="1">#REF!</definedName>
    <definedName name="congdan2">#REF!</definedName>
    <definedName name="congdandusan" localSheetId="7">#REF!</definedName>
    <definedName name="congdandusan" localSheetId="8">#REF!</definedName>
    <definedName name="congdandusan" localSheetId="1">#REF!</definedName>
    <definedName name="congdandusan">#REF!</definedName>
    <definedName name="conglanhto" localSheetId="7">#REF!</definedName>
    <definedName name="conglanhto" localSheetId="8">#REF!</definedName>
    <definedName name="conglanhto" localSheetId="1">#REF!</definedName>
    <definedName name="conglanhto">#REF!</definedName>
    <definedName name="congmong" localSheetId="7">#REF!</definedName>
    <definedName name="congmong" localSheetId="8">#REF!</definedName>
    <definedName name="congmong" localSheetId="1">#REF!</definedName>
    <definedName name="congmong">#REF!</definedName>
    <definedName name="congmongbang" localSheetId="7">#REF!</definedName>
    <definedName name="congmongbang" localSheetId="8">#REF!</definedName>
    <definedName name="congmongbang" localSheetId="1">#REF!</definedName>
    <definedName name="congmongbang">#REF!</definedName>
    <definedName name="congmongdon" localSheetId="7">#REF!</definedName>
    <definedName name="congmongdon" localSheetId="8">#REF!</definedName>
    <definedName name="congmongdon" localSheetId="1">#REF!</definedName>
    <definedName name="congmongdon">#REF!</definedName>
    <definedName name="congpanen" localSheetId="7">#REF!</definedName>
    <definedName name="congpanen" localSheetId="8">#REF!</definedName>
    <definedName name="congpanen" localSheetId="1">#REF!</definedName>
    <definedName name="congpanen">#REF!</definedName>
    <definedName name="congsan" localSheetId="7">#REF!</definedName>
    <definedName name="congsan" localSheetId="8">#REF!</definedName>
    <definedName name="congsan" localSheetId="1">#REF!</definedName>
    <definedName name="congsan">#REF!</definedName>
    <definedName name="congthang" localSheetId="7">#REF!</definedName>
    <definedName name="congthang" localSheetId="8">#REF!</definedName>
    <definedName name="congthang" localSheetId="1">#REF!</definedName>
    <definedName name="congthang">#REF!</definedName>
    <definedName name="CongVattu" localSheetId="1">#REF!</definedName>
    <definedName name="CongVattu">#REF!</definedName>
    <definedName name="conrua">'[69]Vat tu'!$B$45</definedName>
    <definedName name="CONST_EQ" localSheetId="7">#REF!</definedName>
    <definedName name="CONST_EQ" localSheetId="8">#REF!</definedName>
    <definedName name="CONST_EQ" localSheetId="1">#REF!</definedName>
    <definedName name="CONST_EQ">#REF!</definedName>
    <definedName name="Coongsvc">[70]gVL!$P$22</definedName>
    <definedName name="coppha" localSheetId="1">#REF!</definedName>
    <definedName name="coppha">#REF!</definedName>
    <definedName name="COT" localSheetId="7">#REF!</definedName>
    <definedName name="COT" localSheetId="8">#REF!</definedName>
    <definedName name="COT" localSheetId="1">#REF!</definedName>
    <definedName name="COT">#REF!</definedName>
    <definedName name="Cot_thep">[5]Du_lieu!$C$19</definedName>
    <definedName name="cot7.5" localSheetId="7">#REF!</definedName>
    <definedName name="cot7.5" localSheetId="8">#REF!</definedName>
    <definedName name="cot7.5" localSheetId="1">#REF!</definedName>
    <definedName name="cot7.5">#REF!</definedName>
    <definedName name="cot8.5" localSheetId="7">#REF!</definedName>
    <definedName name="cot8.5" localSheetId="8">#REF!</definedName>
    <definedName name="cot8.5" localSheetId="1">#REF!</definedName>
    <definedName name="cot8.5">#REF!</definedName>
    <definedName name="COTBTPCP" localSheetId="1">#REF!</definedName>
    <definedName name="COTBTPCP">#REF!</definedName>
    <definedName name="CotBTtronVuong" localSheetId="1">#REF!</definedName>
    <definedName name="CotBTtronVuong">#REF!</definedName>
    <definedName name="cotpha">[71]TT_10KV!$H$323</definedName>
    <definedName name="Cotsatma">9726</definedName>
    <definedName name="Cotthepma">9726</definedName>
    <definedName name="cottron" localSheetId="7">#REF!</definedName>
    <definedName name="cottron" localSheetId="8">#REF!</definedName>
    <definedName name="cottron" localSheetId="1">#REF!</definedName>
    <definedName name="cottron">#REF!</definedName>
    <definedName name="cotvuong" localSheetId="7">#REF!</definedName>
    <definedName name="cotvuong" localSheetId="8">#REF!</definedName>
    <definedName name="cotvuong" localSheetId="1">#REF!</definedName>
    <definedName name="cotvuong">#REF!</definedName>
    <definedName name="COVER" localSheetId="7">#REF!</definedName>
    <definedName name="COVER" localSheetId="8">#REF!</definedName>
    <definedName name="COVER" localSheetId="1">#REF!</definedName>
    <definedName name="COVER">#REF!</definedName>
    <definedName name="CP" localSheetId="7" hidden="1">#REF!</definedName>
    <definedName name="CP" localSheetId="8" hidden="1">#REF!</definedName>
    <definedName name="CP" localSheetId="1" hidden="1">#REF!</definedName>
    <definedName name="CP" localSheetId="0" hidden="1">#REF!</definedName>
    <definedName name="CP" localSheetId="2" hidden="1">#REF!</definedName>
    <definedName name="CP" localSheetId="3" hidden="1">#REF!</definedName>
    <definedName name="CP" localSheetId="4" hidden="1">#REF!</definedName>
    <definedName name="CP" hidden="1">#REF!</definedName>
    <definedName name="CP.M10.1a" localSheetId="1">'[72]Giai trinh'!#REF!</definedName>
    <definedName name="CP.M10.1a">'[72]Giai trinh'!#REF!</definedName>
    <definedName name="CP.M10.1b" localSheetId="1">'[72]Giai trinh'!#REF!</definedName>
    <definedName name="CP.M10.1b">'[72]Giai trinh'!#REF!</definedName>
    <definedName name="CP.M10.1c" localSheetId="1">'[72]Giai trinh'!#REF!</definedName>
    <definedName name="CP.M10.1c">'[72]Giai trinh'!#REF!</definedName>
    <definedName name="CP.M10.1d" localSheetId="1">'[72]Giai trinh'!#REF!</definedName>
    <definedName name="CP.M10.1d">'[72]Giai trinh'!#REF!</definedName>
    <definedName name="CP.M10.1e" localSheetId="1">'[72]Giai trinh'!#REF!</definedName>
    <definedName name="CP.M10.1e">'[72]Giai trinh'!#REF!</definedName>
    <definedName name="CP.M10.2a" localSheetId="1">'[72]Giai trinh'!#REF!</definedName>
    <definedName name="CP.M10.2a">'[72]Giai trinh'!#REF!</definedName>
    <definedName name="CP.M10.2b" localSheetId="1">'[72]Giai trinh'!#REF!</definedName>
    <definedName name="CP.M10.2b">'[72]Giai trinh'!#REF!</definedName>
    <definedName name="CP.M10.2c" localSheetId="1">'[72]Giai trinh'!#REF!</definedName>
    <definedName name="CP.M10.2c">'[72]Giai trinh'!#REF!</definedName>
    <definedName name="CP.M10.2d" localSheetId="1">'[72]Giai trinh'!#REF!</definedName>
    <definedName name="CP.M10.2d">'[72]Giai trinh'!#REF!</definedName>
    <definedName name="CP.M10.2e" localSheetId="1">'[72]Giai trinh'!#REF!</definedName>
    <definedName name="CP.M10.2e">'[72]Giai trinh'!#REF!</definedName>
    <definedName name="CP.MDTa" localSheetId="1">'[72]Giai trinh'!#REF!</definedName>
    <definedName name="CP.MDTa">'[72]Giai trinh'!#REF!</definedName>
    <definedName name="CP.MDTb" localSheetId="1">'[72]Giai trinh'!#REF!</definedName>
    <definedName name="CP.MDTb">'[72]Giai trinh'!#REF!</definedName>
    <definedName name="CP.MDTc" localSheetId="1">'[72]Giai trinh'!#REF!</definedName>
    <definedName name="CP.MDTc">'[72]Giai trinh'!#REF!</definedName>
    <definedName name="CP.MDTd" localSheetId="1">'[72]Giai trinh'!#REF!</definedName>
    <definedName name="CP.MDTd">'[72]Giai trinh'!#REF!</definedName>
    <definedName name="CP.MDTe" localSheetId="1">'[72]Giai trinh'!#REF!</definedName>
    <definedName name="CP.MDTe">'[72]Giai trinh'!#REF!</definedName>
    <definedName name="CPC" localSheetId="1">#REF!</definedName>
    <definedName name="CPC">#REF!</definedName>
    <definedName name="CPCNT">[73]DLDT!$B$3</definedName>
    <definedName name="cpd">[74]gVL!$Q$20</definedName>
    <definedName name="cpdd">[29]gVL!$N$17</definedName>
    <definedName name="cpdd1" localSheetId="1">[75]Gvl!#REF!</definedName>
    <definedName name="cpdd1">[75]Gvl!#REF!</definedName>
    <definedName name="cpdd2">[76]gVL!$P$19</definedName>
    <definedName name="CPK" localSheetId="1">#REF!</definedName>
    <definedName name="CPK">#REF!</definedName>
    <definedName name="cpkhac" localSheetId="1">[77]GiaVL!#REF!</definedName>
    <definedName name="cpkhac">[77]GiaVL!#REF!</definedName>
    <definedName name="cpmtc" localSheetId="7">#REF!</definedName>
    <definedName name="cpmtc" localSheetId="8">#REF!</definedName>
    <definedName name="cpmtc" localSheetId="1">#REF!</definedName>
    <definedName name="cpmtc">#REF!</definedName>
    <definedName name="cpnc" localSheetId="7">#REF!</definedName>
    <definedName name="cpnc" localSheetId="8">#REF!</definedName>
    <definedName name="cpnc" localSheetId="1">#REF!</definedName>
    <definedName name="cpnc">#REF!</definedName>
    <definedName name="CPTB" localSheetId="1">#REF!</definedName>
    <definedName name="CPTB">#REF!</definedName>
    <definedName name="cptt" localSheetId="7">#REF!</definedName>
    <definedName name="cptt" localSheetId="8">#REF!</definedName>
    <definedName name="cptt" localSheetId="1">#REF!</definedName>
    <definedName name="cptt">#REF!</definedName>
    <definedName name="CPVC100" localSheetId="1">#REF!</definedName>
    <definedName name="CPVC100">#REF!</definedName>
    <definedName name="CPVC1KM">'[5]TH VL, NC, DDHT Thanhphuoc'!$J$19</definedName>
    <definedName name="CPVC35" localSheetId="7">#REF!</definedName>
    <definedName name="CPVC35" localSheetId="8">#REF!</definedName>
    <definedName name="CPVC35" localSheetId="1">#REF!</definedName>
    <definedName name="CPVC35">#REF!</definedName>
    <definedName name="CPVCDN" localSheetId="7">#REF!</definedName>
    <definedName name="CPVCDN" localSheetId="8">#REF!</definedName>
    <definedName name="CPVCDN" localSheetId="1">#REF!</definedName>
    <definedName name="CPVCDN">#REF!</definedName>
    <definedName name="cpvl" localSheetId="7">#REF!</definedName>
    <definedName name="cpvl" localSheetId="8">#REF!</definedName>
    <definedName name="cpvl" localSheetId="1">#REF!</definedName>
    <definedName name="cpvl">#REF!</definedName>
    <definedName name="CPX" localSheetId="1">[31]Sheet1!#REF!</definedName>
    <definedName name="CPX">[31]Sheet1!#REF!</definedName>
    <definedName name="CPY" localSheetId="1">[31]Sheet1!#REF!</definedName>
    <definedName name="CPY">[31]Sheet1!#REF!</definedName>
    <definedName name="CRD" localSheetId="7">#REF!</definedName>
    <definedName name="CRD" localSheetId="8">#REF!</definedName>
    <definedName name="CRD" localSheetId="1">#REF!</definedName>
    <definedName name="CRD">#REF!</definedName>
    <definedName name="CRIT1" localSheetId="1">#REF!</definedName>
    <definedName name="CRIT1">#REF!</definedName>
    <definedName name="CRIT10" localSheetId="1">#REF!</definedName>
    <definedName name="CRIT10">#REF!</definedName>
    <definedName name="CRIT2" localSheetId="1">#REF!</definedName>
    <definedName name="CRIT2">#REF!</definedName>
    <definedName name="CRIT3" localSheetId="1">#REF!</definedName>
    <definedName name="CRIT3">#REF!</definedName>
    <definedName name="CRIT4" localSheetId="1">#REF!</definedName>
    <definedName name="CRIT4">#REF!</definedName>
    <definedName name="CRIT5" localSheetId="1">#REF!</definedName>
    <definedName name="CRIT5">#REF!</definedName>
    <definedName name="CRIT6" localSheetId="1">#REF!</definedName>
    <definedName name="CRIT6">#REF!</definedName>
    <definedName name="CRIT7" localSheetId="1">#REF!</definedName>
    <definedName name="CRIT7">#REF!</definedName>
    <definedName name="CRIT8" localSheetId="1">#REF!</definedName>
    <definedName name="CRIT8">#REF!</definedName>
    <definedName name="CRIT9" localSheetId="1">#REF!</definedName>
    <definedName name="CRIT9">#REF!</definedName>
    <definedName name="_xlnm.Criteria" localSheetId="1">[78]SILICATE!#REF!</definedName>
    <definedName name="_xlnm.Criteria">[78]SILICATE!#REF!</definedName>
    <definedName name="CRITINST" localSheetId="7">#REF!</definedName>
    <definedName name="CRITINST" localSheetId="8">#REF!</definedName>
    <definedName name="CRITINST" localSheetId="1">#REF!</definedName>
    <definedName name="CRITINST">#REF!</definedName>
    <definedName name="CRITPURC" localSheetId="7">#REF!</definedName>
    <definedName name="CRITPURC" localSheetId="8">#REF!</definedName>
    <definedName name="CRITPURC" localSheetId="1">#REF!</definedName>
    <definedName name="CRITPURC">#REF!</definedName>
    <definedName name="CRS" localSheetId="7">#REF!</definedName>
    <definedName name="CRS" localSheetId="8">#REF!</definedName>
    <definedName name="CRS" localSheetId="1">#REF!</definedName>
    <definedName name="CRS">#REF!</definedName>
    <definedName name="CS" localSheetId="7">#REF!</definedName>
    <definedName name="CS" localSheetId="8">#REF!</definedName>
    <definedName name="CS" localSheetId="1">#REF!</definedName>
    <definedName name="CS">#REF!</definedName>
    <definedName name="CS_10" localSheetId="7">#REF!</definedName>
    <definedName name="CS_10" localSheetId="8">#REF!</definedName>
    <definedName name="CS_10" localSheetId="1">#REF!</definedName>
    <definedName name="CS_10">#REF!</definedName>
    <definedName name="CS_100" localSheetId="7">#REF!</definedName>
    <definedName name="CS_100" localSheetId="8">#REF!</definedName>
    <definedName name="CS_100" localSheetId="1">#REF!</definedName>
    <definedName name="CS_100">#REF!</definedName>
    <definedName name="CS_10S" localSheetId="7">#REF!</definedName>
    <definedName name="CS_10S" localSheetId="8">#REF!</definedName>
    <definedName name="CS_10S" localSheetId="1">#REF!</definedName>
    <definedName name="CS_10S">#REF!</definedName>
    <definedName name="CS_120" localSheetId="7">#REF!</definedName>
    <definedName name="CS_120" localSheetId="8">#REF!</definedName>
    <definedName name="CS_120" localSheetId="1">#REF!</definedName>
    <definedName name="CS_120">#REF!</definedName>
    <definedName name="CS_140" localSheetId="7">#REF!</definedName>
    <definedName name="CS_140" localSheetId="8">#REF!</definedName>
    <definedName name="CS_140" localSheetId="1">#REF!</definedName>
    <definedName name="CS_140">#REF!</definedName>
    <definedName name="CS_160" localSheetId="7">#REF!</definedName>
    <definedName name="CS_160" localSheetId="8">#REF!</definedName>
    <definedName name="CS_160" localSheetId="1">#REF!</definedName>
    <definedName name="CS_160">#REF!</definedName>
    <definedName name="CS_20" localSheetId="7">#REF!</definedName>
    <definedName name="CS_20" localSheetId="8">#REF!</definedName>
    <definedName name="CS_20" localSheetId="1">#REF!</definedName>
    <definedName name="CS_20">#REF!</definedName>
    <definedName name="CS_30" localSheetId="7">#REF!</definedName>
    <definedName name="CS_30" localSheetId="8">#REF!</definedName>
    <definedName name="CS_30" localSheetId="1">#REF!</definedName>
    <definedName name="CS_30">#REF!</definedName>
    <definedName name="CS_40" localSheetId="7">#REF!</definedName>
    <definedName name="CS_40" localSheetId="8">#REF!</definedName>
    <definedName name="CS_40" localSheetId="1">#REF!</definedName>
    <definedName name="CS_40">#REF!</definedName>
    <definedName name="CS_40S" localSheetId="7">#REF!</definedName>
    <definedName name="CS_40S" localSheetId="8">#REF!</definedName>
    <definedName name="CS_40S" localSheetId="1">#REF!</definedName>
    <definedName name="CS_40S">#REF!</definedName>
    <definedName name="CS_5S" localSheetId="7">#REF!</definedName>
    <definedName name="CS_5S" localSheetId="8">#REF!</definedName>
    <definedName name="CS_5S" localSheetId="1">#REF!</definedName>
    <definedName name="CS_5S">#REF!</definedName>
    <definedName name="CS_60" localSheetId="7">#REF!</definedName>
    <definedName name="CS_60" localSheetId="8">#REF!</definedName>
    <definedName name="CS_60" localSheetId="1">#REF!</definedName>
    <definedName name="CS_60">#REF!</definedName>
    <definedName name="CS_80" localSheetId="7">#REF!</definedName>
    <definedName name="CS_80" localSheetId="8">#REF!</definedName>
    <definedName name="CS_80" localSheetId="1">#REF!</definedName>
    <definedName name="CS_80">#REF!</definedName>
    <definedName name="CS_80S" localSheetId="7">#REF!</definedName>
    <definedName name="CS_80S" localSheetId="8">#REF!</definedName>
    <definedName name="CS_80S" localSheetId="1">#REF!</definedName>
    <definedName name="CS_80S">#REF!</definedName>
    <definedName name="CS_STD" localSheetId="7">#REF!</definedName>
    <definedName name="CS_STD" localSheetId="8">#REF!</definedName>
    <definedName name="CS_STD" localSheetId="1">#REF!</definedName>
    <definedName name="CS_STD">#REF!</definedName>
    <definedName name="CS_XS" localSheetId="7">#REF!</definedName>
    <definedName name="CS_XS" localSheetId="8">#REF!</definedName>
    <definedName name="CS_XS" localSheetId="1">#REF!</definedName>
    <definedName name="CS_XS">#REF!</definedName>
    <definedName name="CS_XXS" localSheetId="7">#REF!</definedName>
    <definedName name="CS_XXS" localSheetId="8">#REF!</definedName>
    <definedName name="CS_XXS" localSheetId="1">#REF!</definedName>
    <definedName name="CS_XXS">#REF!</definedName>
    <definedName name="csd3p" localSheetId="7">#REF!</definedName>
    <definedName name="csd3p" localSheetId="8">#REF!</definedName>
    <definedName name="csd3p" localSheetId="1">#REF!</definedName>
    <definedName name="csd3p">#REF!</definedName>
    <definedName name="csddg1p" localSheetId="7">#REF!</definedName>
    <definedName name="csddg1p" localSheetId="8">#REF!</definedName>
    <definedName name="csddg1p" localSheetId="1">#REF!</definedName>
    <definedName name="csddg1p">#REF!</definedName>
    <definedName name="csddt1p" localSheetId="7">#REF!</definedName>
    <definedName name="csddt1p" localSheetId="8">#REF!</definedName>
    <definedName name="csddt1p" localSheetId="1">#REF!</definedName>
    <definedName name="csddt1p">#REF!</definedName>
    <definedName name="csht3p" localSheetId="7">#REF!</definedName>
    <definedName name="csht3p" localSheetId="8">#REF!</definedName>
    <definedName name="csht3p" localSheetId="1">#REF!</definedName>
    <definedName name="csht3p">#REF!</definedName>
    <definedName name="CSX" localSheetId="1">[31]Sheet1!#REF!</definedName>
    <definedName name="CSX">[31]Sheet1!#REF!</definedName>
    <definedName name="CSY" localSheetId="1">[31]Sheet1!#REF!</definedName>
    <definedName name="CSY">[31]Sheet1!#REF!</definedName>
    <definedName name="ct">'[79]BK-C T'!$A$4:$E$36</definedName>
    <definedName name="CT.M10.1" localSheetId="1">'[72]Giai trinh'!#REF!</definedName>
    <definedName name="CT.M10.1">'[72]Giai trinh'!#REF!</definedName>
    <definedName name="CT.M10.2" localSheetId="1">'[72]Giai trinh'!#REF!</definedName>
    <definedName name="CT.M10.2">'[72]Giai trinh'!#REF!</definedName>
    <definedName name="CT.MDT" localSheetId="1">'[72]Giai trinh'!#REF!</definedName>
    <definedName name="CT.MDT">'[72]Giai trinh'!#REF!</definedName>
    <definedName name="CT_03">'[56]Gia vat tu'!$E$52</definedName>
    <definedName name="CT_50" localSheetId="1">#REF!</definedName>
    <definedName name="CT_50">#REF!</definedName>
    <definedName name="CT_KSTK" localSheetId="1">#REF!</definedName>
    <definedName name="CT_KSTK">#REF!</definedName>
    <definedName name="CT_MCX" localSheetId="1">#REF!</definedName>
    <definedName name="CT_MCX">#REF!</definedName>
    <definedName name="ct3_" localSheetId="1">[80]Gia!#REF!</definedName>
    <definedName name="ct3_">[80]Gia!#REF!</definedName>
    <definedName name="ct5_" localSheetId="1">[80]Gia!#REF!</definedName>
    <definedName name="ct5_">[80]Gia!#REF!</definedName>
    <definedName name="Ctb" localSheetId="1">'[81]Lç khoan LK1'!#REF!</definedName>
    <definedName name="Ctb">'[81]Lç khoan LK1'!#REF!</definedName>
    <definedName name="CTBT" localSheetId="1">[33]CT35!#REF!</definedName>
    <definedName name="CTBT">[33]CT35!#REF!</definedName>
    <definedName name="CTBT1" localSheetId="1">[33]CT35!#REF!</definedName>
    <definedName name="CTBT1">[33]CT35!#REF!</definedName>
    <definedName name="CTBT2" localSheetId="1">[33]CT35!#REF!</definedName>
    <definedName name="CTBT2">[33]CT35!#REF!</definedName>
    <definedName name="CTCT1" localSheetId="7" hidden="1">{"'Sheet1'!$L$16"}</definedName>
    <definedName name="CTCT1" localSheetId="8" hidden="1">{"'Sheet1'!$L$16"}</definedName>
    <definedName name="CTCT1" localSheetId="1" hidden="1">{"'Sheet1'!$L$16"}</definedName>
    <definedName name="CTCT1" localSheetId="2" hidden="1">{"'Sheet1'!$L$16"}</definedName>
    <definedName name="CTCT1" localSheetId="3" hidden="1">{"'Sheet1'!$L$16"}</definedName>
    <definedName name="CTCT1" localSheetId="4" hidden="1">{"'Sheet1'!$L$16"}</definedName>
    <definedName name="CTCT1" hidden="1">{"'Sheet1'!$L$16"}</definedName>
    <definedName name="ctdg" localSheetId="1">[82]ctdg!#REF!</definedName>
    <definedName name="ctdg">[82]ctdg!#REF!</definedName>
    <definedName name="ctdn9697" localSheetId="1">#REF!</definedName>
    <definedName name="ctdn9697">#REF!</definedName>
    <definedName name="cti3x15" localSheetId="1">[5]giathanh1!#REF!</definedName>
    <definedName name="cti3x15">[5]giathanh1!#REF!</definedName>
    <definedName name="ctiep" localSheetId="7">#REF!</definedName>
    <definedName name="ctiep" localSheetId="8">#REF!</definedName>
    <definedName name="ctiep" localSheetId="1">#REF!</definedName>
    <definedName name="ctiep">#REF!</definedName>
    <definedName name="CTIET" localSheetId="7">#REF!</definedName>
    <definedName name="CTIET" localSheetId="8">#REF!</definedName>
    <definedName name="CTIET" localSheetId="1">#REF!</definedName>
    <definedName name="CTIET">#REF!</definedName>
    <definedName name="ctinh">[83]ctinh!$B$8:$F$186</definedName>
    <definedName name="cto" localSheetId="1">[84]THCT!#REF!</definedName>
    <definedName name="cto">[84]THCT!#REF!</definedName>
    <definedName name="CTRAM" localSheetId="1">#REF!</definedName>
    <definedName name="CTRAM">#REF!</definedName>
    <definedName name="cu" localSheetId="1">#REF!</definedName>
    <definedName name="cu">#REF!</definedName>
    <definedName name="CU_LY" localSheetId="1">#REF!</definedName>
    <definedName name="CU_LY">#REF!</definedName>
    <definedName name="cu_ly_1">'[85]tra-vat-lieu'!$A$219:$A$319</definedName>
    <definedName name="CU_LY_VAN_CHUYEN_GIA_QUYEN" localSheetId="7">#REF!</definedName>
    <definedName name="CU_LY_VAN_CHUYEN_GIA_QUYEN" localSheetId="8">#REF!</definedName>
    <definedName name="CU_LY_VAN_CHUYEN_GIA_QUYEN" localSheetId="1">#REF!</definedName>
    <definedName name="CU_LY_VAN_CHUYEN_GIA_QUYEN">#REF!</definedName>
    <definedName name="CU_LY_VAN_CHUYEN_THU_CONG" localSheetId="7">#REF!</definedName>
    <definedName name="CU_LY_VAN_CHUYEN_THU_CONG" localSheetId="8">#REF!</definedName>
    <definedName name="CU_LY_VAN_CHUYEN_THU_CONG" localSheetId="1">#REF!</definedName>
    <definedName name="CU_LY_VAN_CHUYEN_THU_CONG">#REF!</definedName>
    <definedName name="cui">[29]gVL!$N$39</definedName>
    <definedName name="culy" localSheetId="1">#REF!</definedName>
    <definedName name="culy">#REF!</definedName>
    <definedName name="CuLy_Q" localSheetId="1">#REF!</definedName>
    <definedName name="CuLy_Q">#REF!</definedName>
    <definedName name="culy1" localSheetId="1">[5]DONGIA!#REF!</definedName>
    <definedName name="culy1">[5]DONGIA!#REF!</definedName>
    <definedName name="culy2" localSheetId="1">[5]DONGIA!#REF!</definedName>
    <definedName name="culy2">[5]DONGIA!#REF!</definedName>
    <definedName name="culy3" localSheetId="1">[5]DONGIA!#REF!</definedName>
    <definedName name="culy3">[5]DONGIA!#REF!</definedName>
    <definedName name="culy4" localSheetId="1">[5]DONGIA!#REF!</definedName>
    <definedName name="culy4">[5]DONGIA!#REF!</definedName>
    <definedName name="culy5" localSheetId="1">[5]DONGIA!#REF!</definedName>
    <definedName name="culy5">[5]DONGIA!#REF!</definedName>
    <definedName name="cuoc" localSheetId="1">[5]DONGIA!#REF!</definedName>
    <definedName name="cuoc">[5]DONGIA!#REF!</definedName>
    <definedName name="cuoc_vc" localSheetId="1">#REF!</definedName>
    <definedName name="cuoc_vc">#REF!</definedName>
    <definedName name="Cuoc_vc_1">'[85]tra-vat-lieu'!$B$219:$G$319</definedName>
    <definedName name="CuocVC" localSheetId="1">#REF!</definedName>
    <definedName name="CuocVC">#REF!</definedName>
    <definedName name="CURRENCY" localSheetId="7">#REF!</definedName>
    <definedName name="CURRENCY" localSheetId="8">#REF!</definedName>
    <definedName name="CURRENCY" localSheetId="1">#REF!</definedName>
    <definedName name="CURRENCY">#REF!</definedName>
    <definedName name="cutback" localSheetId="1">#REF!</definedName>
    <definedName name="cutback">#REF!</definedName>
    <definedName name="cv">[86]gvl!$N$17</definedName>
    <definedName name="CV.M10.1" localSheetId="1">'[72]Giai trinh'!#REF!</definedName>
    <definedName name="CV.M10.1">'[72]Giai trinh'!#REF!</definedName>
    <definedName name="CV.M10.2" localSheetId="1">'[72]Giai trinh'!#REF!</definedName>
    <definedName name="CV.M10.2">'[72]Giai trinh'!#REF!</definedName>
    <definedName name="CV.MDT" localSheetId="1">'[72]Giai trinh'!#REF!</definedName>
    <definedName name="CV.MDT">'[72]Giai trinh'!#REF!</definedName>
    <definedName name="CVC_Q" localSheetId="1">#REF!</definedName>
    <definedName name="CVC_Q">#REF!</definedName>
    <definedName name="cvkhac" localSheetId="1">[77]GiaVL!#REF!</definedName>
    <definedName name="cvkhac">[77]GiaVL!#REF!</definedName>
    <definedName name="cx" localSheetId="7">#REF!</definedName>
    <definedName name="cx" localSheetId="8">#REF!</definedName>
    <definedName name="cx" localSheetId="1">#REF!</definedName>
    <definedName name="cx">#REF!</definedName>
    <definedName name="cxhtnc" localSheetId="1">'[5]lam-moi'!#REF!</definedName>
    <definedName name="cxhtnc">'[5]lam-moi'!#REF!</definedName>
    <definedName name="cxhtvl" localSheetId="1">'[5]lam-moi'!#REF!</definedName>
    <definedName name="cxhtvl">'[5]lam-moi'!#REF!</definedName>
    <definedName name="cxnc" localSheetId="1">'[5]lam-moi'!#REF!</definedName>
    <definedName name="cxnc">'[5]lam-moi'!#REF!</definedName>
    <definedName name="cxvl" localSheetId="1">'[5]lam-moi'!#REF!</definedName>
    <definedName name="cxvl">'[5]lam-moi'!#REF!</definedName>
    <definedName name="cxxnc" localSheetId="1">'[5]lam-moi'!#REF!</definedName>
    <definedName name="cxxnc">'[5]lam-moi'!#REF!</definedName>
    <definedName name="cxxvl" localSheetId="1">'[5]lam-moi'!#REF!</definedName>
    <definedName name="cxxvl">'[5]lam-moi'!#REF!</definedName>
    <definedName name="d">'[87]Qnho (VNAM)'!$C$129:$R$133</definedName>
    <definedName name="d.d" localSheetId="1">[42]SLCB!#REF!</definedName>
    <definedName name="d.d">[42]SLCB!#REF!</definedName>
    <definedName name="d.d1" localSheetId="1">[42]SLCB!#REF!</definedName>
    <definedName name="d.d1">[42]SLCB!#REF!</definedName>
    <definedName name="d.d2" localSheetId="1">[42]SLCB!#REF!</definedName>
    <definedName name="d.d2">[42]SLCB!#REF!</definedName>
    <definedName name="D.M10.1a" localSheetId="1">'[72]Giai trinh'!#REF!</definedName>
    <definedName name="D.M10.1a">'[72]Giai trinh'!#REF!</definedName>
    <definedName name="D.M10.1b" localSheetId="1">'[72]Giai trinh'!#REF!</definedName>
    <definedName name="D.M10.1b">'[72]Giai trinh'!#REF!</definedName>
    <definedName name="D.M10.2a" localSheetId="1">'[72]Giai trinh'!#REF!</definedName>
    <definedName name="D.M10.2a">'[72]Giai trinh'!#REF!</definedName>
    <definedName name="D.M10.2b" localSheetId="1">'[72]Giai trinh'!#REF!</definedName>
    <definedName name="D.M10.2b">'[72]Giai trinh'!#REF!</definedName>
    <definedName name="D.MDTa" localSheetId="1">'[72]Giai trinh'!#REF!</definedName>
    <definedName name="D.MDTa">'[72]Giai trinh'!#REF!</definedName>
    <definedName name="D.MDTb" localSheetId="1">'[72]Giai trinh'!#REF!</definedName>
    <definedName name="D.MDTb">'[72]Giai trinh'!#REF!</definedName>
    <definedName name="d_" localSheetId="1">#REF!</definedName>
    <definedName name="d_">#REF!</definedName>
    <definedName name="d_1" localSheetId="1">[42]SLCB!#REF!</definedName>
    <definedName name="d_1">[42]SLCB!#REF!</definedName>
    <definedName name="d_1I" localSheetId="1">'[88]13.BANG CT'!#REF!</definedName>
    <definedName name="d_1I">'[88]13.BANG CT'!#REF!</definedName>
    <definedName name="d_1II" localSheetId="1">'[88]13.BANG CT'!#REF!</definedName>
    <definedName name="d_1II">'[88]13.BANG CT'!#REF!</definedName>
    <definedName name="d_1III" localSheetId="1">'[88]13.BANG CT'!#REF!</definedName>
    <definedName name="d_1III">'[88]13.BANG CT'!#REF!</definedName>
    <definedName name="d_1IV" localSheetId="1">'[88]13.BANG CT'!#REF!</definedName>
    <definedName name="d_1IV">'[88]13.BANG CT'!#REF!</definedName>
    <definedName name="d_2" localSheetId="1">[42]SLCB!#REF!</definedName>
    <definedName name="d_2">[42]SLCB!#REF!</definedName>
    <definedName name="d_2I" localSheetId="1">'[88]13.BANG CT'!#REF!</definedName>
    <definedName name="d_2I">'[88]13.BANG CT'!#REF!</definedName>
    <definedName name="d_2II" localSheetId="1">'[88]13.BANG CT'!#REF!</definedName>
    <definedName name="d_2II">'[88]13.BANG CT'!#REF!</definedName>
    <definedName name="d_2III" localSheetId="1">'[88]13.BANG CT'!#REF!</definedName>
    <definedName name="d_2III">'[88]13.BANG CT'!#REF!</definedName>
    <definedName name="d_2IV" localSheetId="1">'[88]13.BANG CT'!#REF!</definedName>
    <definedName name="d_2IV">'[88]13.BANG CT'!#REF!</definedName>
    <definedName name="d_3" localSheetId="1">[42]SLCB!#REF!</definedName>
    <definedName name="d_3">[42]SLCB!#REF!</definedName>
    <definedName name="d_3I" localSheetId="1">'[88]13.BANG CT'!#REF!</definedName>
    <definedName name="d_3I">'[88]13.BANG CT'!#REF!</definedName>
    <definedName name="d_3II" localSheetId="1">'[88]13.BANG CT'!#REF!</definedName>
    <definedName name="d_3II">'[88]13.BANG CT'!#REF!</definedName>
    <definedName name="d_3III" localSheetId="1">'[88]13.BANG CT'!#REF!</definedName>
    <definedName name="d_3III">'[88]13.BANG CT'!#REF!</definedName>
    <definedName name="d_3IV" localSheetId="1">'[88]13.BANG CT'!#REF!</definedName>
    <definedName name="d_3IV">'[88]13.BANG CT'!#REF!</definedName>
    <definedName name="d_4" localSheetId="1">[42]SLCB!#REF!</definedName>
    <definedName name="d_4">[42]SLCB!#REF!</definedName>
    <definedName name="d_4I" localSheetId="1">'[88]13.BANG CT'!#REF!</definedName>
    <definedName name="d_4I">'[88]13.BANG CT'!#REF!</definedName>
    <definedName name="d_4II" localSheetId="1">'[88]13.BANG CT'!#REF!</definedName>
    <definedName name="d_4II">'[88]13.BANG CT'!#REF!</definedName>
    <definedName name="d_4III" localSheetId="1">'[88]13.BANG CT'!#REF!</definedName>
    <definedName name="d_4III">'[88]13.BANG CT'!#REF!</definedName>
    <definedName name="d_4IV" localSheetId="1">'[88]13.BANG CT'!#REF!</definedName>
    <definedName name="d_4IV">'[88]13.BANG CT'!#REF!</definedName>
    <definedName name="D_7101A_B" localSheetId="7">#REF!</definedName>
    <definedName name="D_7101A_B" localSheetId="8">#REF!</definedName>
    <definedName name="D_7101A_B" localSheetId="1">#REF!</definedName>
    <definedName name="D_7101A_B">#REF!</definedName>
    <definedName name="d_9bI" localSheetId="1">'[88]13.BANG CT'!#REF!</definedName>
    <definedName name="d_9bI">'[88]13.BANG CT'!#REF!</definedName>
    <definedName name="d_9bII" localSheetId="1">'[88]13.BANG CT'!#REF!</definedName>
    <definedName name="d_9bII">'[88]13.BANG CT'!#REF!</definedName>
    <definedName name="d_9bIII" localSheetId="1">'[88]13.BANG CT'!#REF!</definedName>
    <definedName name="d_9bIII">'[88]13.BANG CT'!#REF!</definedName>
    <definedName name="d_9bIV" localSheetId="1">'[88]13.BANG CT'!#REF!</definedName>
    <definedName name="d_9bIV">'[88]13.BANG CT'!#REF!</definedName>
    <definedName name="d_9I" localSheetId="1">'[88]13.BANG CT'!#REF!</definedName>
    <definedName name="d_9I">'[88]13.BANG CT'!#REF!</definedName>
    <definedName name="d_9II" localSheetId="1">'[88]13.BANG CT'!#REF!</definedName>
    <definedName name="d_9II">'[88]13.BANG CT'!#REF!</definedName>
    <definedName name="d_9III" localSheetId="1">'[88]13.BANG CT'!#REF!</definedName>
    <definedName name="d_9III">'[88]13.BANG CT'!#REF!</definedName>
    <definedName name="d_9IV" localSheetId="1">'[88]13.BANG CT'!#REF!</definedName>
    <definedName name="d_9IV">'[88]13.BANG CT'!#REF!</definedName>
    <definedName name="D_Gia">'[89]Don gia'!$A$3:$F$240</definedName>
    <definedName name="D_L" localSheetId="1">#REF!</definedName>
    <definedName name="D_L">#REF!</definedName>
    <definedName name="D_n" localSheetId="1">#REF!</definedName>
    <definedName name="D_n">#REF!</definedName>
    <definedName name="D_y__ay">'[20]he so'!$B$18</definedName>
    <definedName name="d1_" localSheetId="1">#REF!</definedName>
    <definedName name="d1_">#REF!</definedName>
    <definedName name="D1x49" localSheetId="1">[5]chitimc!#REF!</definedName>
    <definedName name="D1x49">[5]chitimc!#REF!</definedName>
    <definedName name="D1x49x49" localSheetId="1">[5]chitimc!#REF!</definedName>
    <definedName name="D1x49x49">[5]chitimc!#REF!</definedName>
    <definedName name="d1x6" localSheetId="1">[53]sheet12!#REF!</definedName>
    <definedName name="d1x6">[53]sheet12!#REF!</definedName>
    <definedName name="d2_" localSheetId="1">#REF!</definedName>
    <definedName name="d2_">#REF!</definedName>
    <definedName name="d24nc" localSheetId="1">'[5]lam-moi'!#REF!</definedName>
    <definedName name="d24nc">'[5]lam-moi'!#REF!</definedName>
    <definedName name="d24vl" localSheetId="1">'[5]lam-moi'!#REF!</definedName>
    <definedName name="d24vl">'[5]lam-moi'!#REF!</definedName>
    <definedName name="d3_" localSheetId="1">#REF!</definedName>
    <definedName name="d3_">#REF!</definedName>
    <definedName name="d4_" localSheetId="1">[90]Loading!#REF!</definedName>
    <definedName name="d4_">[90]Loading!#REF!</definedName>
    <definedName name="d4x6" localSheetId="1">'[91]Chiettinh dz0,4'!#REF!</definedName>
    <definedName name="d4x6">'[91]Chiettinh dz0,4'!#REF!</definedName>
    <definedName name="d5_" localSheetId="1">[90]Loading!#REF!</definedName>
    <definedName name="d5_">[90]Loading!#REF!</definedName>
    <definedName name="da" localSheetId="1">#REF!</definedName>
    <definedName name="da">#REF!</definedName>
    <definedName name="da." localSheetId="1">'[43]So lieu chung'!#REF!</definedName>
    <definedName name="da.">'[43]So lieu chung'!#REF!</definedName>
    <definedName name="da1x1" localSheetId="1">#REF!</definedName>
    <definedName name="da1x1">#REF!</definedName>
    <definedName name="da1x2" localSheetId="7">#REF!</definedName>
    <definedName name="da1x2" localSheetId="8">#REF!</definedName>
    <definedName name="da1x2" localSheetId="1">#REF!</definedName>
    <definedName name="da1x2">#REF!</definedName>
    <definedName name="da2x4" localSheetId="1">#REF!</definedName>
    <definedName name="da2x4">#REF!</definedName>
    <definedName name="da4x6">[92]GiaVL!$F$6</definedName>
    <definedName name="da4x7" localSheetId="1">#REF!</definedName>
    <definedName name="da4x7">#REF!</definedName>
    <definedName name="dadad">[93]XL4Poppy!$A$15</definedName>
    <definedName name="dadas" localSheetId="1">'[44]B-B'!#REF!</definedName>
    <definedName name="dadas">'[44]B-B'!#REF!</definedName>
    <definedName name="dah" localSheetId="1">#REF!</definedName>
    <definedName name="dah">#REF!</definedName>
    <definedName name="dahb" localSheetId="1">#REF!</definedName>
    <definedName name="dahb">#REF!</definedName>
    <definedName name="dahg" localSheetId="1">#REF!</definedName>
    <definedName name="dahg">#REF!</definedName>
    <definedName name="dahnlt" localSheetId="1">#REF!</definedName>
    <definedName name="dahnlt">#REF!</definedName>
    <definedName name="dahoc" localSheetId="7">#REF!</definedName>
    <definedName name="dahoc" localSheetId="8">#REF!</definedName>
    <definedName name="dahoc" localSheetId="1">#REF!</definedName>
    <definedName name="dahoc">#REF!</definedName>
    <definedName name="dam" localSheetId="7">#REF!</definedName>
    <definedName name="dam" localSheetId="8">#REF!</definedName>
    <definedName name="dam">78000</definedName>
    <definedName name="dam_24" localSheetId="1">#REF!</definedName>
    <definedName name="dam_24">#REF!</definedName>
    <definedName name="Dam33_Bdien" localSheetId="1">[16]CHITIET!#REF!</definedName>
    <definedName name="Dam33_Bdien">[16]CHITIET!#REF!</definedName>
    <definedName name="Dam33va24m" localSheetId="1">[16]CHITIET!#REF!</definedName>
    <definedName name="Dam33va24m">[16]CHITIET!#REF!</definedName>
    <definedName name="damban1kw" localSheetId="1">#REF!</definedName>
    <definedName name="damban1kw">#REF!</definedName>
    <definedName name="damcoc60" localSheetId="1">#REF!</definedName>
    <definedName name="damcoc60">#REF!</definedName>
    <definedName name="damcoc80" localSheetId="1">#REF!</definedName>
    <definedName name="damcoc80">#REF!</definedName>
    <definedName name="damdui1.5" localSheetId="1">#REF!</definedName>
    <definedName name="damdui1.5">#REF!</definedName>
    <definedName name="Damhop" localSheetId="1">[16]CHITIET!#REF!</definedName>
    <definedName name="Damhop">[16]CHITIET!#REF!</definedName>
    <definedName name="DamHop33m" localSheetId="1">[16]CHITIET!#REF!</definedName>
    <definedName name="DamHop33m">[16]CHITIET!#REF!</definedName>
    <definedName name="DamNgang" localSheetId="1">#REF!</definedName>
    <definedName name="DamNgang">#REF!</definedName>
    <definedName name="DamThepTraBong" localSheetId="1">[16]CHITIET!#REF!</definedName>
    <definedName name="DamThepTraBong">[16]CHITIET!#REF!</definedName>
    <definedName name="danducsan" localSheetId="7">#REF!</definedName>
    <definedName name="danducsan" localSheetId="8">#REF!</definedName>
    <definedName name="danducsan" localSheetId="1">#REF!</definedName>
    <definedName name="danducsan">#REF!</definedName>
    <definedName name="danhmuc" localSheetId="1">#REF!</definedName>
    <definedName name="danhmuc">#REF!</definedName>
    <definedName name="danhmucN" localSheetId="1">#REF!</definedName>
    <definedName name="danhmucN">#REF!</definedName>
    <definedName name="dao" localSheetId="7">#REF!</definedName>
    <definedName name="dao" localSheetId="8">#REF!</definedName>
    <definedName name="dao" localSheetId="1">#REF!</definedName>
    <definedName name="dao">#REF!</definedName>
    <definedName name="DAO_DAT" localSheetId="1">#REF!</definedName>
    <definedName name="DAO_DAT">#REF!</definedName>
    <definedName name="dao0.65" localSheetId="1">#REF!</definedName>
    <definedName name="dao0.65">#REF!</definedName>
    <definedName name="dao1.0" localSheetId="1">#REF!</definedName>
    <definedName name="dao1.0">#REF!</definedName>
    <definedName name="daolay">[94]Sheet2!$E$10</definedName>
    <definedName name="dap" localSheetId="7">#REF!</definedName>
    <definedName name="dap" localSheetId="8">#REF!</definedName>
    <definedName name="dap" localSheetId="1">#REF!</definedName>
    <definedName name="dap">#REF!</definedName>
    <definedName name="DAT" localSheetId="7">#REF!</definedName>
    <definedName name="DAT" localSheetId="8">#REF!</definedName>
    <definedName name="DAT" localSheetId="1">#REF!</definedName>
    <definedName name="DAT">#REF!</definedName>
    <definedName name="data" localSheetId="1">#REF!</definedName>
    <definedName name="data">#REF!</definedName>
    <definedName name="DATA_DATA2_List" localSheetId="7">#REF!</definedName>
    <definedName name="DATA_DATA2_List" localSheetId="8">#REF!</definedName>
    <definedName name="DATA_DATA2_List" localSheetId="1">#REF!</definedName>
    <definedName name="DATA_DATA2_List">#REF!</definedName>
    <definedName name="data1" localSheetId="7" hidden="1">#REF!</definedName>
    <definedName name="data1" localSheetId="8" hidden="1">#REF!</definedName>
    <definedName name="data1" localSheetId="1" hidden="1">#REF!</definedName>
    <definedName name="data1" localSheetId="0" hidden="1">#REF!</definedName>
    <definedName name="data1" localSheetId="2" hidden="1">#REF!</definedName>
    <definedName name="data1" localSheetId="3" hidden="1">#REF!</definedName>
    <definedName name="data1" localSheetId="4" hidden="1">#REF!</definedName>
    <definedName name="data1" hidden="1">#REF!</definedName>
    <definedName name="Data11" localSheetId="1">#REF!</definedName>
    <definedName name="Data11">#REF!</definedName>
    <definedName name="data2" localSheetId="7" hidden="1">#REF!</definedName>
    <definedName name="data2" localSheetId="8" hidden="1">#REF!</definedName>
    <definedName name="data2" localSheetId="1" hidden="1">#REF!</definedName>
    <definedName name="data2" localSheetId="0" hidden="1">#REF!</definedName>
    <definedName name="data2" localSheetId="2" hidden="1">#REF!</definedName>
    <definedName name="data2" localSheetId="3" hidden="1">#REF!</definedName>
    <definedName name="data2" localSheetId="4" hidden="1">#REF!</definedName>
    <definedName name="data2" hidden="1">#REF!</definedName>
    <definedName name="data3" localSheetId="7" hidden="1">#REF!</definedName>
    <definedName name="data3" localSheetId="8" hidden="1">#REF!</definedName>
    <definedName name="data3" localSheetId="1" hidden="1">#REF!</definedName>
    <definedName name="data3" localSheetId="0" hidden="1">#REF!</definedName>
    <definedName name="data3" localSheetId="2" hidden="1">#REF!</definedName>
    <definedName name="data3" localSheetId="3" hidden="1">#REF!</definedName>
    <definedName name="data3" localSheetId="4" hidden="1">#REF!</definedName>
    <definedName name="data3" hidden="1">#REF!</definedName>
    <definedName name="Data41" localSheetId="1">#REF!</definedName>
    <definedName name="Data41">#REF!</definedName>
    <definedName name="data5" localSheetId="1">#REF!</definedName>
    <definedName name="data5">#REF!</definedName>
    <definedName name="data6" localSheetId="1">#REF!</definedName>
    <definedName name="data6">#REF!</definedName>
    <definedName name="data7" localSheetId="1">#REF!</definedName>
    <definedName name="data7">#REF!</definedName>
    <definedName name="data8" localSheetId="1">#REF!</definedName>
    <definedName name="data8">#REF!</definedName>
    <definedName name="_xlnm.Database" localSheetId="7">#REF!</definedName>
    <definedName name="_xlnm.Database" localSheetId="8">#REF!</definedName>
    <definedName name="_xlnm.Database" localSheetId="1">#REF!</definedName>
    <definedName name="_xlnm.Database">#REF!</definedName>
    <definedName name="DataFilter" localSheetId="3">[95]!DataFilter</definedName>
    <definedName name="DataFilter">[95]!DataFilter</definedName>
    <definedName name="DataSort" localSheetId="3">[95]!DataSort</definedName>
    <definedName name="DataSort">[95]!DataSort</definedName>
    <definedName name="DATDAO" localSheetId="1">#REF!</definedName>
    <definedName name="DATDAO">#REF!</definedName>
    <definedName name="Daucapcongotnong" localSheetId="1">#REF!</definedName>
    <definedName name="Daucapcongotnong">#REF!</definedName>
    <definedName name="Daucaplapdattrongvangoainha" localSheetId="1">#REF!</definedName>
    <definedName name="Daucaplapdattrongvangoainha">#REF!</definedName>
    <definedName name="dauchi">'[20]he so'!$B$16</definedName>
    <definedName name="DaucotdongcuaUc" localSheetId="1">#REF!</definedName>
    <definedName name="DaucotdongcuaUc">#REF!</definedName>
    <definedName name="Daucotdongnhom" localSheetId="1">#REF!</definedName>
    <definedName name="Daucotdongnhom">#REF!</definedName>
    <definedName name="daunoi" localSheetId="1">#REF!</definedName>
    <definedName name="daunoi">#REF!</definedName>
    <definedName name="Daunoinhomdong" localSheetId="1">#REF!</definedName>
    <definedName name="Daunoinhomdong">#REF!</definedName>
    <definedName name="daybuoc">'[49]Gia vat tu'!$D$29</definedName>
    <definedName name="DayCEV" localSheetId="1">#REF!</definedName>
    <definedName name="DayCEV">#REF!</definedName>
    <definedName name="daymong" localSheetId="1">#REF!</definedName>
    <definedName name="daymong">#REF!</definedName>
    <definedName name="db">[40]gvl!$Q$67</definedName>
    <definedName name="db." localSheetId="1">'[43]So lieu chung'!#REF!</definedName>
    <definedName name="db.">'[43]So lieu chung'!#REF!</definedName>
    <definedName name="DBASE" localSheetId="1">#REF!</definedName>
    <definedName name="DBASE">#REF!</definedName>
    <definedName name="dbln" localSheetId="1">#REF!</definedName>
    <definedName name="dbln">#REF!</definedName>
    <definedName name="dc" localSheetId="1">[31]Sheet1!#REF!</definedName>
    <definedName name="dc">[31]Sheet1!#REF!</definedName>
    <definedName name="dc." localSheetId="1">'[43]So lieu chung'!#REF!</definedName>
    <definedName name="dc.">'[43]So lieu chung'!#REF!</definedName>
    <definedName name="dca." localSheetId="1">'[43]So lieu chung'!#REF!</definedName>
    <definedName name="dca.">'[43]So lieu chung'!#REF!</definedName>
    <definedName name="Dcap" localSheetId="1">[31]Sheet1!#REF!</definedName>
    <definedName name="Dcap">[31]Sheet1!#REF!</definedName>
    <definedName name="dcb." localSheetId="1">'[43]So lieu chung'!#REF!</definedName>
    <definedName name="dcb.">'[43]So lieu chung'!#REF!</definedName>
    <definedName name="dcc">[74]gVL!$Q$50</definedName>
    <definedName name="dcc." localSheetId="1">'[43]So lieu chung'!#REF!</definedName>
    <definedName name="dcc.">'[43]So lieu chung'!#REF!</definedName>
    <definedName name="Dch" localSheetId="1">[31]Sheet1!#REF!</definedName>
    <definedName name="Dch">[31]Sheet1!#REF!</definedName>
    <definedName name="dcl">[29]gVL!$N$32</definedName>
    <definedName name="DCL_22">12117600</definedName>
    <definedName name="DCL_35">25490000</definedName>
    <definedName name="DÇm_33" localSheetId="1">#REF!</definedName>
    <definedName name="DÇm_33">#REF!</definedName>
    <definedName name="Dcol" localSheetId="1">[31]Sheet1!#REF!</definedName>
    <definedName name="Dcol">[31]Sheet1!#REF!</definedName>
    <definedName name="DD" localSheetId="7">#REF!</definedName>
    <definedName name="DD" localSheetId="8">#REF!</definedName>
    <definedName name="DD" localSheetId="1">#REF!</definedName>
    <definedName name="DD">#REF!</definedName>
    <definedName name="dd0.5x1">[74]gVL!$Q$10</definedName>
    <definedName name="dd1pnc">[5]chitiet!$G$404</definedName>
    <definedName name="dd1pvl">[5]chitiet!$G$383</definedName>
    <definedName name="dd1x2">[86]gvl!$N$9</definedName>
    <definedName name="dd2x4">[74]gVL!$Q$12</definedName>
    <definedName name="dd3pctnc" localSheetId="1">'[5]lam-moi'!#REF!</definedName>
    <definedName name="dd3pctnc">'[5]lam-moi'!#REF!</definedName>
    <definedName name="dd3pctvl" localSheetId="1">'[5]lam-moi'!#REF!</definedName>
    <definedName name="dd3pctvl">'[5]lam-moi'!#REF!</definedName>
    <definedName name="dd3plmvl" localSheetId="1">'[5]lam-moi'!#REF!</definedName>
    <definedName name="dd3plmvl">'[5]lam-moi'!#REF!</definedName>
    <definedName name="dd3pnc" localSheetId="1">'[5]lam-moi'!#REF!</definedName>
    <definedName name="dd3pnc">'[5]lam-moi'!#REF!</definedName>
    <definedName name="dd3pvl" localSheetId="1">'[5]lam-moi'!#REF!</definedName>
    <definedName name="dd3pvl">'[5]lam-moi'!#REF!</definedName>
    <definedName name="dd4x6">[29]gVL!$N$10</definedName>
    <definedName name="DDAY" localSheetId="7">#REF!</definedName>
    <definedName name="DDAY" localSheetId="8">#REF!</definedName>
    <definedName name="DDAY" localSheetId="1">#REF!</definedName>
    <definedName name="DDAY">#REF!</definedName>
    <definedName name="DDD">[96]Pier!$B$272:$B$277</definedName>
    <definedName name="dddem">0.1</definedName>
    <definedName name="DDDS">[96]Pier!$B$284:$B$289</definedName>
    <definedName name="dden" localSheetId="1">#REF!</definedName>
    <definedName name="dden">#REF!</definedName>
    <definedName name="ddhtnc" localSheetId="1">'[5]lam-moi'!#REF!</definedName>
    <definedName name="ddhtnc">'[5]lam-moi'!#REF!</definedName>
    <definedName name="ddhtvl" localSheetId="1">'[5]lam-moi'!#REF!</definedName>
    <definedName name="ddhtvl">'[5]lam-moi'!#REF!</definedName>
    <definedName name="ddia">[29]gVL!$N$41</definedName>
    <definedName name="ddien">[74]gVL!$Q$51</definedName>
    <definedName name="DDK" localSheetId="7">#REF!</definedName>
    <definedName name="DDK" localSheetId="8">#REF!</definedName>
    <definedName name="DDK" localSheetId="1">#REF!</definedName>
    <definedName name="DDK">#REF!</definedName>
    <definedName name="DDS">[96]Pier!$B$218:$B$223</definedName>
    <definedName name="ddt2nc" localSheetId="1">[5]gtrinh!#REF!</definedName>
    <definedName name="ddt2nc">[5]gtrinh!#REF!</definedName>
    <definedName name="ddt2vl" localSheetId="1">[5]gtrinh!#REF!</definedName>
    <definedName name="ddt2vl">[5]gtrinh!#REF!</definedName>
    <definedName name="ddtd3pnc" localSheetId="1">'[5]thao-go'!#REF!</definedName>
    <definedName name="ddtd3pnc">'[5]thao-go'!#REF!</definedName>
    <definedName name="ddtt1pnc" localSheetId="1">[5]gtrinh!#REF!</definedName>
    <definedName name="ddtt1pnc">[5]gtrinh!#REF!</definedName>
    <definedName name="ddtt1pvl" localSheetId="1">[5]gtrinh!#REF!</definedName>
    <definedName name="ddtt1pvl">[5]gtrinh!#REF!</definedName>
    <definedName name="ddtt3pnc" localSheetId="1">[5]gtrinh!#REF!</definedName>
    <definedName name="ddtt3pnc">[5]gtrinh!#REF!</definedName>
    <definedName name="ddtt3pvl" localSheetId="1">[5]gtrinh!#REF!</definedName>
    <definedName name="ddtt3pvl">[5]gtrinh!#REF!</definedName>
    <definedName name="de" localSheetId="1">#REF!</definedName>
    <definedName name="de">#REF!</definedName>
    <definedName name="de_" localSheetId="1">[26]Checksection1!#REF!</definedName>
    <definedName name="de_">[26]Checksection1!#REF!</definedName>
    <definedName name="deff" localSheetId="1">[31]Sheet1!#REF!</definedName>
    <definedName name="deff">[31]Sheet1!#REF!</definedName>
    <definedName name="DEFINENAME">[97]Open!$A$15</definedName>
    <definedName name="DEMI1">#N/A</definedName>
    <definedName name="DEMI2">#N/A</definedName>
    <definedName name="den_bu" localSheetId="7">#REF!</definedName>
    <definedName name="den_bu" localSheetId="8">#REF!</definedName>
    <definedName name="den_bu" localSheetId="1">#REF!</definedName>
    <definedName name="den_bu">#REF!</definedName>
    <definedName name="denbu" localSheetId="7">#REF!</definedName>
    <definedName name="denbu" localSheetId="8">#REF!</definedName>
    <definedName name="denbu" localSheetId="1">#REF!</definedName>
    <definedName name="denbu">#REF!</definedName>
    <definedName name="det" localSheetId="1">'[28]Bang chiet tinh TBA'!#REF!</definedName>
    <definedName name="det">'[28]Bang chiet tinh TBA'!#REF!</definedName>
    <definedName name="Det32x3" localSheetId="7">#REF!</definedName>
    <definedName name="Det32x3" localSheetId="8">#REF!</definedName>
    <definedName name="Det32x3" localSheetId="1">#REF!</definedName>
    <definedName name="Det32x3">#REF!</definedName>
    <definedName name="Det35x3" localSheetId="7">#REF!</definedName>
    <definedName name="Det35x3" localSheetId="8">#REF!</definedName>
    <definedName name="Det35x3" localSheetId="1">#REF!</definedName>
    <definedName name="Det35x3">#REF!</definedName>
    <definedName name="Det40x4" localSheetId="7">#REF!</definedName>
    <definedName name="Det40x4" localSheetId="8">#REF!</definedName>
    <definedName name="Det40x4" localSheetId="1">#REF!</definedName>
    <definedName name="Det40x4">#REF!</definedName>
    <definedName name="Det50x5" localSheetId="7">#REF!</definedName>
    <definedName name="Det50x5" localSheetId="8">#REF!</definedName>
    <definedName name="Det50x5" localSheetId="1">#REF!</definedName>
    <definedName name="Det50x5">#REF!</definedName>
    <definedName name="Det63x6" localSheetId="7">#REF!</definedName>
    <definedName name="Det63x6" localSheetId="8">#REF!</definedName>
    <definedName name="Det63x6" localSheetId="1">#REF!</definedName>
    <definedName name="Det63x6">#REF!</definedName>
    <definedName name="Det75x6" localSheetId="7">#REF!</definedName>
    <definedName name="Det75x6" localSheetId="8">#REF!</definedName>
    <definedName name="Det75x6" localSheetId="1">#REF!</definedName>
    <definedName name="Det75x6">#REF!</definedName>
    <definedName name="df" localSheetId="1">#REF!</definedName>
    <definedName name="df">#REF!</definedName>
    <definedName name="DF_e" localSheetId="1">[26]Checksection1!#REF!</definedName>
    <definedName name="DF_e">[26]Checksection1!#REF!</definedName>
    <definedName name="DF_i" localSheetId="1">[26]Checksection1!#REF!</definedName>
    <definedName name="DF_i">[26]Checksection1!#REF!</definedName>
    <definedName name="DF_ve" localSheetId="1">[26]Checksection1!#REF!</definedName>
    <definedName name="DF_ve">[26]Checksection1!#REF!</definedName>
    <definedName name="DF_vi" localSheetId="1">[26]Checksection1!#REF!</definedName>
    <definedName name="DF_vi">[26]Checksection1!#REF!</definedName>
    <definedName name="dfas" localSheetId="1">[15]Girder!#REF!</definedName>
    <definedName name="dfas">[15]Girder!#REF!</definedName>
    <definedName name="dffr" localSheetId="1">[15]Girder!#REF!</definedName>
    <definedName name="dffr">[15]Girder!#REF!</definedName>
    <definedName name="dfpf" localSheetId="1">[15]Girder!#REF!</definedName>
    <definedName name="dfpf">[15]Girder!#REF!</definedName>
    <definedName name="DFv" localSheetId="1">[15]Girder!#REF!</definedName>
    <definedName name="DFv">[15]Girder!#REF!</definedName>
    <definedName name="DG">'[89]Don gia'!$B$3:$G$195</definedName>
    <definedName name="dg_5cau" localSheetId="1">#REF!</definedName>
    <definedName name="dg_5cau">#REF!</definedName>
    <definedName name="DG_M_C_X" localSheetId="1">#REF!</definedName>
    <definedName name="DG_M_C_X">#REF!</definedName>
    <definedName name="dgbdII" localSheetId="7">#REF!</definedName>
    <definedName name="dgbdII" localSheetId="8">#REF!</definedName>
    <definedName name="dgbdII" localSheetId="1">#REF!</definedName>
    <definedName name="dgbdII">#REF!</definedName>
    <definedName name="dgc" localSheetId="1">#REF!</definedName>
    <definedName name="dgc">#REF!</definedName>
    <definedName name="DGCocKhoanNhoi" localSheetId="1">[16]TDinh!#REF!</definedName>
    <definedName name="DGCocKhoanNhoi">[16]TDinh!#REF!</definedName>
    <definedName name="DGCocOng_D1M" localSheetId="1">[16]TDinh!#REF!</definedName>
    <definedName name="DGCocOng_D1M">[16]TDinh!#REF!</definedName>
    <definedName name="DGCT_L.SON1">[98]DGCT!$A$8:$J$1532</definedName>
    <definedName name="DGCT_T.Quy_P.Thuy_Q" localSheetId="1">#REF!</definedName>
    <definedName name="DGCT_T.Quy_P.Thuy_Q">#REF!</definedName>
    <definedName name="DGCT_TRAUQUYPHUTHUY_HN" localSheetId="1">#REF!</definedName>
    <definedName name="DGCT_TRAUQUYPHUTHUY_HN">#REF!</definedName>
    <definedName name="DGCTDam33" localSheetId="1">[16]TDinh!#REF!</definedName>
    <definedName name="DGCTDam33">[16]TDinh!#REF!</definedName>
    <definedName name="DGCTdamKhungT" localSheetId="1">[16]TDinh!#REF!</definedName>
    <definedName name="DGCTdamKhungT">[16]TDinh!#REF!</definedName>
    <definedName name="DGCTI592" localSheetId="7">#REF!</definedName>
    <definedName name="DGCTI592" localSheetId="8">#REF!</definedName>
    <definedName name="DGCTI592" localSheetId="1">#REF!</definedName>
    <definedName name="DGCTI592">#REF!</definedName>
    <definedName name="DGCTMatCauLanCan" localSheetId="1">[16]TDinh!#REF!</definedName>
    <definedName name="DGCTMatCauLanCan">[16]TDinh!#REF!</definedName>
    <definedName name="DGCTPhanDuoi" localSheetId="1">[16]TDinh!#REF!</definedName>
    <definedName name="DGCTPhanDuoi">[16]TDinh!#REF!</definedName>
    <definedName name="dgd" localSheetId="1">#REF!</definedName>
    <definedName name="dgd">#REF!</definedName>
    <definedName name="dghp" localSheetId="1">#REF!</definedName>
    <definedName name="dghp">#REF!</definedName>
    <definedName name="DGIA2" localSheetId="1">#REF!</definedName>
    <definedName name="DGIA2">#REF!</definedName>
    <definedName name="DGM">[5]DONGIA!$A$453:$F$459</definedName>
    <definedName name="DGNC" localSheetId="7">#REF!</definedName>
    <definedName name="DGNC" localSheetId="8">#REF!</definedName>
    <definedName name="dgnc" localSheetId="1">#REF!</definedName>
    <definedName name="dgnc">#REF!</definedName>
    <definedName name="dgqndn" localSheetId="7">#REF!</definedName>
    <definedName name="dgqndn" localSheetId="8">#REF!</definedName>
    <definedName name="dgqndn" localSheetId="1">#REF!</definedName>
    <definedName name="dgqndn">#REF!</definedName>
    <definedName name="DGTH" localSheetId="1">[5]DONGIA!#REF!</definedName>
    <definedName name="DGTH">[5]DONGIA!#REF!</definedName>
    <definedName name="DGTH1">[5]DONGIA!$A$414:$G$452</definedName>
    <definedName name="dgth2">[5]DONGIA!$A$414:$G$439</definedName>
    <definedName name="DGTR">[5]DONGIA!$A$472:$I$521</definedName>
    <definedName name="DGTV" localSheetId="7">#REF!</definedName>
    <definedName name="DGTV" localSheetId="8">#REF!</definedName>
    <definedName name="DGTV" localSheetId="1">#REF!</definedName>
    <definedName name="DGTV">#REF!</definedName>
    <definedName name="dgvl" localSheetId="7">#REF!</definedName>
    <definedName name="dgvl" localSheetId="8">#REF!</definedName>
    <definedName name="dgvl" localSheetId="1">#REF!</definedName>
    <definedName name="dgvl">#REF!</definedName>
    <definedName name="DGVL1">[5]DONGIA!$A$5:$F$235</definedName>
    <definedName name="DGVT" localSheetId="7">#REF!</definedName>
    <definedName name="DGVT" localSheetId="8">#REF!</definedName>
    <definedName name="DGVT" localSheetId="1">#REF!</definedName>
    <definedName name="DGVT">#REF!</definedName>
    <definedName name="dh">[29]gVL!$N$11</definedName>
    <definedName name="dhom" localSheetId="7">#REF!</definedName>
    <definedName name="dhom" localSheetId="8">#REF!</definedName>
    <definedName name="dhom" localSheetId="1">#REF!</definedName>
    <definedName name="dhom">#REF!</definedName>
    <definedName name="DICH11" localSheetId="1">'[22]EIRR&gt;1&lt;1'!#REF!</definedName>
    <definedName name="DICH11">'[22]EIRR&gt;1&lt;1'!#REF!</definedName>
    <definedName name="dich22" localSheetId="1">'[22]EIRR&gt; 2'!#REF!</definedName>
    <definedName name="dich22">'[22]EIRR&gt; 2'!#REF!</definedName>
    <definedName name="dien" localSheetId="7">#REF!</definedName>
    <definedName name="dien" localSheetId="8">#REF!</definedName>
    <definedName name="dien" localSheetId="1">#REF!</definedName>
    <definedName name="dien">#REF!</definedName>
    <definedName name="Dien_Luong_nam">'[62]Co so'!$O$9</definedName>
    <definedName name="Dien_nang_so_cap">'[62]Co so'!$O$10</definedName>
    <definedName name="Dien_nang_thu_cap">'[62]Co so'!$O$11</definedName>
    <definedName name="dientichck" localSheetId="7">#REF!</definedName>
    <definedName name="dientichck" localSheetId="8">#REF!</definedName>
    <definedName name="dientichck" localSheetId="1">#REF!</definedName>
    <definedName name="dientichck">#REF!</definedName>
    <definedName name="dim" localSheetId="1">#REF!</definedName>
    <definedName name="dim">#REF!</definedName>
    <definedName name="dinh" localSheetId="1">#REF!</definedName>
    <definedName name="dinh">#REF!</definedName>
    <definedName name="dinh2" localSheetId="7">#REF!</definedName>
    <definedName name="dinh2" localSheetId="8">#REF!</definedName>
    <definedName name="dinh2" localSheetId="1">#REF!</definedName>
    <definedName name="dinh2">#REF!</definedName>
    <definedName name="dinhdia">[92]GiaVL!$F$58</definedName>
    <definedName name="dinhmong" localSheetId="1">#REF!</definedName>
    <definedName name="dinhmong">#REF!</definedName>
    <definedName name="Discount" localSheetId="7" hidden="1">#REF!</definedName>
    <definedName name="Discount" localSheetId="8" hidden="1">#REF!</definedName>
    <definedName name="Discount" localSheetId="1" hidden="1">#REF!</definedName>
    <definedName name="Discount" localSheetId="0" hidden="1">#REF!</definedName>
    <definedName name="Discount" localSheetId="2" hidden="1">#REF!</definedName>
    <definedName name="Discount" localSheetId="3" hidden="1">#REF!</definedName>
    <definedName name="Discount" localSheetId="4" hidden="1">#REF!</definedName>
    <definedName name="Discount" hidden="1">#REF!</definedName>
    <definedName name="display_area_2" localSheetId="7" hidden="1">#REF!</definedName>
    <definedName name="display_area_2" localSheetId="8" hidden="1">#REF!</definedName>
    <definedName name="display_area_2" localSheetId="1" hidden="1">#REF!</definedName>
    <definedName name="display_area_2" localSheetId="0" hidden="1">#REF!</definedName>
    <definedName name="display_area_2" localSheetId="2" hidden="1">#REF!</definedName>
    <definedName name="display_area_2" localSheetId="3" hidden="1">#REF!</definedName>
    <definedName name="display_area_2" localSheetId="4" hidden="1">#REF!</definedName>
    <definedName name="display_area_2" hidden="1">#REF!</definedName>
    <definedName name="dl" localSheetId="1">#REF!</definedName>
    <definedName name="dl">#REF!</definedName>
    <definedName name="DL15HT" localSheetId="1">'[5]TONGKE-HT'!#REF!</definedName>
    <definedName name="DL15HT">'[5]TONGKE-HT'!#REF!</definedName>
    <definedName name="DL16HT" localSheetId="1">'[5]TONGKE-HT'!#REF!</definedName>
    <definedName name="DL16HT">'[5]TONGKE-HT'!#REF!</definedName>
    <definedName name="DL19HT" localSheetId="1">'[5]TONGKE-HT'!#REF!</definedName>
    <definedName name="DL19HT">'[5]TONGKE-HT'!#REF!</definedName>
    <definedName name="DL20HT" localSheetId="1">'[5]TONGKE-HT'!#REF!</definedName>
    <definedName name="DL20HT">'[5]TONGKE-HT'!#REF!</definedName>
    <definedName name="DLC" localSheetId="1">#REF!</definedName>
    <definedName name="DLC">#REF!</definedName>
    <definedName name="DLCC" localSheetId="7">#REF!</definedName>
    <definedName name="DLCC" localSheetId="8">#REF!</definedName>
    <definedName name="DLCC" localSheetId="1">#REF!</definedName>
    <definedName name="DLCC">#REF!</definedName>
    <definedName name="DM" localSheetId="7">#REF!</definedName>
    <definedName name="DM" localSheetId="8">#REF!</definedName>
    <definedName name="DM" localSheetId="1">#REF!</definedName>
    <definedName name="DM">#REF!</definedName>
    <definedName name="dm_d" localSheetId="1">#REF!</definedName>
    <definedName name="dm_d">#REF!</definedName>
    <definedName name="dm_s" localSheetId="1">#REF!</definedName>
    <definedName name="dm_s">#REF!</definedName>
    <definedName name="dm1." localSheetId="1">[42]SLCB!#REF!</definedName>
    <definedName name="dm1.">[42]SLCB!#REF!</definedName>
    <definedName name="dm2." localSheetId="1">[42]SLCB!#REF!</definedName>
    <definedName name="dm2.">[42]SLCB!#REF!</definedName>
    <definedName name="dm56bxd" localSheetId="7">#REF!</definedName>
    <definedName name="dm56bxd" localSheetId="8">#REF!</definedName>
    <definedName name="dm56bxd" localSheetId="1">#REF!</definedName>
    <definedName name="dm56bxd">#REF!</definedName>
    <definedName name="DMlapdatxa" localSheetId="1">#REF!</definedName>
    <definedName name="DMlapdatxa">#REF!</definedName>
    <definedName name="dmld" localSheetId="1">#REF!</definedName>
    <definedName name="dmld">#REF!</definedName>
    <definedName name="dmoi" localSheetId="1">#REF!</definedName>
    <definedName name="dmoi">#REF!</definedName>
    <definedName name="dmz">[74]gVL!$Q$45</definedName>
    <definedName name="DN" localSheetId="7">#REF!</definedName>
    <definedName name="DN" localSheetId="8">#REF!</definedName>
    <definedName name="DN" localSheetId="1">#REF!</definedName>
    <definedName name="DN">#REF!</definedName>
    <definedName name="DNNN" localSheetId="1">#REF!</definedName>
    <definedName name="DNNN">#REF!</definedName>
    <definedName name="dno">[74]gVL!$Q$49</definedName>
    <definedName name="DÑt45x4" localSheetId="7">#REF!</definedName>
    <definedName name="DÑt45x4" localSheetId="8">#REF!</definedName>
    <definedName name="DÑt45x4" localSheetId="1">#REF!</definedName>
    <definedName name="DÑt45x4">#REF!</definedName>
    <definedName name="doan1" localSheetId="7">#REF!</definedName>
    <definedName name="doan1" localSheetId="8">#REF!</definedName>
    <definedName name="doan1" localSheetId="1">#REF!</definedName>
    <definedName name="doan1">#REF!</definedName>
    <definedName name="doan2" localSheetId="7">#REF!</definedName>
    <definedName name="doan2" localSheetId="8">#REF!</definedName>
    <definedName name="doan2" localSheetId="1">#REF!</definedName>
    <definedName name="doan2">#REF!</definedName>
    <definedName name="doan3" localSheetId="7">#REF!</definedName>
    <definedName name="doan3" localSheetId="8">#REF!</definedName>
    <definedName name="doan3" localSheetId="1">#REF!</definedName>
    <definedName name="doan3">#REF!</definedName>
    <definedName name="doan4" localSheetId="7">#REF!</definedName>
    <definedName name="doan4" localSheetId="8">#REF!</definedName>
    <definedName name="doan4" localSheetId="1">#REF!</definedName>
    <definedName name="doan4">#REF!</definedName>
    <definedName name="doan5" localSheetId="7">#REF!</definedName>
    <definedName name="doan5" localSheetId="8">#REF!</definedName>
    <definedName name="doan5" localSheetId="1">#REF!</definedName>
    <definedName name="doan5">#REF!</definedName>
    <definedName name="doan6" localSheetId="7">#REF!</definedName>
    <definedName name="doan6" localSheetId="8">#REF!</definedName>
    <definedName name="doan6" localSheetId="1">#REF!</definedName>
    <definedName name="doan6">#REF!</definedName>
    <definedName name="doanh_nghiÖp_tØnh" localSheetId="1">#REF!</definedName>
    <definedName name="doanh_nghiÖp_tØnh">#REF!</definedName>
    <definedName name="dobt" localSheetId="1">#REF!</definedName>
    <definedName name="dobt">#REF!</definedName>
    <definedName name="DOC" localSheetId="1">#REF!</definedName>
    <definedName name="DOC">#REF!</definedName>
    <definedName name="docdoc">0.03125</definedName>
    <definedName name="Document_array" localSheetId="7">{"Thuxm2.xls","Sheet1"}</definedName>
    <definedName name="Document_array" localSheetId="8">{"Thuxm2.xls","Sheet1"}</definedName>
    <definedName name="Document_array" localSheetId="1">{"Book1","®­êng c¸p- nhËt t©n.xls","Book2"}</definedName>
    <definedName name="Document_array">{"Book1","®­êng c¸p- nhËt t©n.xls","Book2"}</definedName>
    <definedName name="Documents_array" localSheetId="1">#REF!</definedName>
    <definedName name="Documents_array">#REF!</definedName>
    <definedName name="DON_GIA_3282" localSheetId="7">#REF!</definedName>
    <definedName name="DON_GIA_3282" localSheetId="8">#REF!</definedName>
    <definedName name="DON_GIA_3282" localSheetId="1">#REF!</definedName>
    <definedName name="DON_GIA_3282">#REF!</definedName>
    <definedName name="DON_GIA_3283" localSheetId="7">#REF!</definedName>
    <definedName name="DON_GIA_3283" localSheetId="8">#REF!</definedName>
    <definedName name="DON_GIA_3283" localSheetId="1">#REF!</definedName>
    <definedName name="DON_GIA_3283">#REF!</definedName>
    <definedName name="DON_GIA_3285" localSheetId="7">#REF!</definedName>
    <definedName name="DON_GIA_3285" localSheetId="8">#REF!</definedName>
    <definedName name="DON_GIA_3285" localSheetId="1">#REF!</definedName>
    <definedName name="DON_GIA_3285">#REF!</definedName>
    <definedName name="DON_GIA_VAN_CHUYEN_36" localSheetId="7">#REF!</definedName>
    <definedName name="DON_GIA_VAN_CHUYEN_36" localSheetId="8">#REF!</definedName>
    <definedName name="DON_GIA_VAN_CHUYEN_36" localSheetId="1">#REF!</definedName>
    <definedName name="DON_GIA_VAN_CHUYEN_36">#REF!</definedName>
    <definedName name="dongia" localSheetId="7">#REF!</definedName>
    <definedName name="dongia" localSheetId="8">#REF!</definedName>
    <definedName name="dongia" localSheetId="1">#REF!</definedName>
    <definedName name="dongia">#REF!</definedName>
    <definedName name="dongia1">[5]DG!$A$4:$H$606</definedName>
    <definedName name="DonGiaDamMabey" localSheetId="1">[16]TDinh!#REF!</definedName>
    <definedName name="DonGiaDamMabey">[16]TDinh!#REF!</definedName>
    <definedName name="DONGIAVANCHUYEN" localSheetId="1">#REF!</definedName>
    <definedName name="DONGIAVANCHUYEN">#REF!</definedName>
    <definedName name="DoorWindow" localSheetId="1">'[67]DGchitiet '!#REF!</definedName>
    <definedName name="DoorWindow">'[67]DGchitiet '!#REF!</definedName>
    <definedName name="dotcong">1</definedName>
    <definedName name="dp" localSheetId="1">[15]Girder!#REF!</definedName>
    <definedName name="dp">[15]Girder!#REF!</definedName>
    <definedName name="drf" localSheetId="7" hidden="1">#REF!</definedName>
    <definedName name="drf" localSheetId="8" hidden="1">#REF!</definedName>
    <definedName name="drf" localSheetId="1" hidden="1">#REF!</definedName>
    <definedName name="drf" localSheetId="0" hidden="1">#REF!</definedName>
    <definedName name="drf" localSheetId="2" hidden="1">#REF!</definedName>
    <definedName name="drf" localSheetId="3" hidden="1">#REF!</definedName>
    <definedName name="drf" localSheetId="4" hidden="1">#REF!</definedName>
    <definedName name="drf" hidden="1">#REF!</definedName>
    <definedName name="drg">[32]Payment!$AG$30</definedName>
    <definedName name="Dry">'[99]Work-Condition'!$B$11</definedName>
    <definedName name="dry.">'[99]Work-Condition'!$B$11</definedName>
    <definedName name="dry.." localSheetId="1">#REF!</definedName>
    <definedName name="dry..">#REF!</definedName>
    <definedName name="ds" localSheetId="7" hidden="1">{#N/A,#N/A,FALSE,"Chi tiÆt"}</definedName>
    <definedName name="ds" localSheetId="8" hidden="1">{#N/A,#N/A,FALSE,"Chi tiÆt"}</definedName>
    <definedName name="ds" localSheetId="1" hidden="1">{#N/A,#N/A,FALSE,"Chi tiÆt"}</definedName>
    <definedName name="ds" localSheetId="2" hidden="1">{#N/A,#N/A,FALSE,"Chi tiÆt"}</definedName>
    <definedName name="ds" localSheetId="3" hidden="1">{#N/A,#N/A,FALSE,"Chi tiÆt"}</definedName>
    <definedName name="ds" hidden="1">{#N/A,#N/A,FALSE,"Chi tiÆt"}</definedName>
    <definedName name="DS1p1vc" localSheetId="7">#REF!</definedName>
    <definedName name="DS1p1vc" localSheetId="8">#REF!</definedName>
    <definedName name="DS1p1vc" localSheetId="1">#REF!</definedName>
    <definedName name="DS1p1vc">#REF!</definedName>
    <definedName name="ds1p2nc" localSheetId="7">#REF!</definedName>
    <definedName name="ds1p2nc" localSheetId="8">#REF!</definedName>
    <definedName name="ds1p2nc" localSheetId="1">#REF!</definedName>
    <definedName name="ds1p2nc">#REF!</definedName>
    <definedName name="ds1p2vc" localSheetId="7">#REF!</definedName>
    <definedName name="ds1p2vc" localSheetId="8">#REF!</definedName>
    <definedName name="ds1p2vc" localSheetId="1">#REF!</definedName>
    <definedName name="ds1p2vc">#REF!</definedName>
    <definedName name="ds1pnc" localSheetId="7">#REF!</definedName>
    <definedName name="ds1pnc" localSheetId="8">#REF!</definedName>
    <definedName name="ds1pnc" localSheetId="1">#REF!</definedName>
    <definedName name="ds1pnc">#REF!</definedName>
    <definedName name="ds1pvl" localSheetId="7">#REF!</definedName>
    <definedName name="ds1pvl" localSheetId="8">#REF!</definedName>
    <definedName name="ds1pvl" localSheetId="1">#REF!</definedName>
    <definedName name="ds1pvl">#REF!</definedName>
    <definedName name="ds3pctnc" localSheetId="7">#REF!</definedName>
    <definedName name="ds3pctnc" localSheetId="8">#REF!</definedName>
    <definedName name="ds3pctnc" localSheetId="1">#REF!</definedName>
    <definedName name="ds3pctnc">#REF!</definedName>
    <definedName name="ds3pctvc" localSheetId="7">#REF!</definedName>
    <definedName name="ds3pctvc" localSheetId="8">#REF!</definedName>
    <definedName name="ds3pctvc" localSheetId="1">#REF!</definedName>
    <definedName name="ds3pctvc">#REF!</definedName>
    <definedName name="ds3pctvl" localSheetId="7">#REF!</definedName>
    <definedName name="ds3pctvl" localSheetId="8">#REF!</definedName>
    <definedName name="ds3pctvl" localSheetId="1">#REF!</definedName>
    <definedName name="ds3pctvl">#REF!</definedName>
    <definedName name="ds3pnc" localSheetId="1">#REF!</definedName>
    <definedName name="ds3pnc">#REF!</definedName>
    <definedName name="ds3pvl" localSheetId="1">#REF!</definedName>
    <definedName name="ds3pvl">#REF!</definedName>
    <definedName name="dsct3pnc" localSheetId="1">'[5]#REF'!#REF!</definedName>
    <definedName name="dsct3pnc">'[5]#REF'!#REF!</definedName>
    <definedName name="dsct3pvl" localSheetId="1">'[5]#REF'!#REF!</definedName>
    <definedName name="dsct3pvl">'[5]#REF'!#REF!</definedName>
    <definedName name="DSD">[96]Pier!$C$272:$C$277</definedName>
    <definedName name="DSDS">[96]Pier!$C$284:$C$289</definedName>
    <definedName name="dset" localSheetId="1">[15]Girder!#REF!</definedName>
    <definedName name="dset">[15]Girder!#REF!</definedName>
    <definedName name="dsh" localSheetId="7" hidden="1">#REF!</definedName>
    <definedName name="dsh" localSheetId="8" hidden="1">#REF!</definedName>
    <definedName name="dsh" localSheetId="1" hidden="1">#REF!</definedName>
    <definedName name="dsh" localSheetId="0" hidden="1">#REF!</definedName>
    <definedName name="dsh" localSheetId="2" hidden="1">#REF!</definedName>
    <definedName name="dsh" localSheetId="3" hidden="1">#REF!</definedName>
    <definedName name="dsh" localSheetId="4" hidden="1">#REF!</definedName>
    <definedName name="dsh" hidden="1">#REF!</definedName>
    <definedName name="Dsoil" localSheetId="1">[31]Sheet1!#REF!</definedName>
    <definedName name="Dsoil">[31]Sheet1!#REF!</definedName>
    <definedName name="DSPK1p1nc" localSheetId="7">#REF!</definedName>
    <definedName name="DSPK1p1nc" localSheetId="8">#REF!</definedName>
    <definedName name="DSPK1p1nc" localSheetId="1">#REF!</definedName>
    <definedName name="DSPK1p1nc">#REF!</definedName>
    <definedName name="DSPK1p1vl" localSheetId="7">#REF!</definedName>
    <definedName name="DSPK1p1vl" localSheetId="8">#REF!</definedName>
    <definedName name="DSPK1p1vl" localSheetId="1">#REF!</definedName>
    <definedName name="DSPK1p1vl">#REF!</definedName>
    <definedName name="DSPK1pnc" localSheetId="7">#REF!</definedName>
    <definedName name="DSPK1pnc" localSheetId="8">#REF!</definedName>
    <definedName name="DSPK1pnc" localSheetId="1">#REF!</definedName>
    <definedName name="DSPK1pnc">#REF!</definedName>
    <definedName name="DSPK1pvl" localSheetId="7">#REF!</definedName>
    <definedName name="DSPK1pvl" localSheetId="8">#REF!</definedName>
    <definedName name="DSPK1pvl" localSheetId="1">#REF!</definedName>
    <definedName name="DSPK1pvl">#REF!</definedName>
    <definedName name="DSS">[96]Pier!$C$218:$C$223</definedName>
    <definedName name="DSTD_Clear">#N/A</definedName>
    <definedName name="DSUMDATA" localSheetId="7">#REF!</definedName>
    <definedName name="DSUMDATA" localSheetId="8">#REF!</definedName>
    <definedName name="DSUMDATA" localSheetId="1">#REF!</definedName>
    <definedName name="DSUMDATA">#REF!</definedName>
    <definedName name="Dsup" localSheetId="1">[31]Sheet1!#REF!</definedName>
    <definedName name="Dsup">[31]Sheet1!#REF!</definedName>
    <definedName name="DT" localSheetId="1">[46]BK04!#REF!</definedName>
    <definedName name="DT">[46]BK04!#REF!</definedName>
    <definedName name="Dt_" localSheetId="1">#REF!</definedName>
    <definedName name="Dt_">#REF!</definedName>
    <definedName name="dtich1" localSheetId="7">#REF!</definedName>
    <definedName name="dtich1" localSheetId="8">#REF!</definedName>
    <definedName name="dtich1" localSheetId="1">#REF!</definedName>
    <definedName name="dtich1">#REF!</definedName>
    <definedName name="dtich2" localSheetId="7">#REF!</definedName>
    <definedName name="dtich2" localSheetId="8">#REF!</definedName>
    <definedName name="dtich2" localSheetId="1">#REF!</definedName>
    <definedName name="dtich2">#REF!</definedName>
    <definedName name="dtich3" localSheetId="7">#REF!</definedName>
    <definedName name="dtich3" localSheetId="8">#REF!</definedName>
    <definedName name="dtich3" localSheetId="1">#REF!</definedName>
    <definedName name="dtich3">#REF!</definedName>
    <definedName name="dtich4" localSheetId="7">#REF!</definedName>
    <definedName name="dtich4" localSheetId="8">#REF!</definedName>
    <definedName name="dtich4" localSheetId="1">#REF!</definedName>
    <definedName name="dtich4">#REF!</definedName>
    <definedName name="dtich5" localSheetId="7">#REF!</definedName>
    <definedName name="dtich5" localSheetId="8">#REF!</definedName>
    <definedName name="dtich5" localSheetId="1">#REF!</definedName>
    <definedName name="dtich5">#REF!</definedName>
    <definedName name="dtich6" localSheetId="7">#REF!</definedName>
    <definedName name="dtich6" localSheetId="8">#REF!</definedName>
    <definedName name="dtich6" localSheetId="1">#REF!</definedName>
    <definedName name="dtich6">#REF!</definedName>
    <definedName name="dtru" localSheetId="1">#REF!</definedName>
    <definedName name="dtru">#REF!</definedName>
    <definedName name="DTT" localSheetId="1">#REF!</definedName>
    <definedName name="DTT">#REF!</definedName>
    <definedName name="dttdb" localSheetId="1">#REF!</definedName>
    <definedName name="dttdb">#REF!</definedName>
    <definedName name="dttdg" localSheetId="1">#REF!</definedName>
    <definedName name="dttdg">#REF!</definedName>
    <definedName name="DU_TOAN_CHI_TIET_CONG_TO" localSheetId="7">#REF!</definedName>
    <definedName name="DU_TOAN_CHI_TIET_CONG_TO" localSheetId="8">#REF!</definedName>
    <definedName name="DU_TOAN_CHI_TIET_CONG_TO" localSheetId="1">#REF!</definedName>
    <definedName name="DU_TOAN_CHI_TIET_CONG_TO">#REF!</definedName>
    <definedName name="DU_TOAN_CHI_TIET_DZ22KV" localSheetId="7">#REF!</definedName>
    <definedName name="DU_TOAN_CHI_TIET_DZ22KV" localSheetId="8">#REF!</definedName>
    <definedName name="DU_TOAN_CHI_TIET_DZ22KV" localSheetId="1">#REF!</definedName>
    <definedName name="DU_TOAN_CHI_TIET_DZ22KV">#REF!</definedName>
    <definedName name="DU_TOAN_CHI_TIET_KHO_BAI" localSheetId="7">#REF!</definedName>
    <definedName name="DU_TOAN_CHI_TIET_KHO_BAI" localSheetId="8">#REF!</definedName>
    <definedName name="DU_TOAN_CHI_TIET_KHO_BAI" localSheetId="1">#REF!</definedName>
    <definedName name="DU_TOAN_CHI_TIET_KHO_BAI">#REF!</definedName>
    <definedName name="duaån" localSheetId="1">#REF!</definedName>
    <definedName name="duaån">#REF!</definedName>
    <definedName name="duan" localSheetId="1">#REF!</definedName>
    <definedName name="duan">#REF!</definedName>
    <definedName name="DUCANH" localSheetId="1" hidden="1">{"'Sheet1'!$L$16"}</definedName>
    <definedName name="DUCANH" localSheetId="2" hidden="1">{"'Sheet1'!$L$16"}</definedName>
    <definedName name="DUCANH" localSheetId="3" hidden="1">{"'Sheet1'!$L$16"}</definedName>
    <definedName name="DUCANH" localSheetId="4" hidden="1">{"'Sheet1'!$L$16"}</definedName>
    <definedName name="DUCANH" hidden="1">{"'Sheet1'!$L$16"}</definedName>
    <definedName name="dung" localSheetId="1">#REF!</definedName>
    <definedName name="dung">#REF!</definedName>
    <definedName name="dung1" localSheetId="1">#REF!</definedName>
    <definedName name="dung1">#REF!</definedName>
    <definedName name="duoi" localSheetId="1">#REF!</definedName>
    <definedName name="duoi">#REF!</definedName>
    <definedName name="duong">[60]NC!$B$5:$D$56</definedName>
    <definedName name="duong04" localSheetId="1">'[84]THDZ0,4'!#REF!</definedName>
    <definedName name="duong04">'[84]THDZ0,4'!#REF!</definedName>
    <definedName name="duong1" localSheetId="1">[5]DONGIA!#REF!</definedName>
    <definedName name="duong1">[5]DONGIA!#REF!</definedName>
    <definedName name="duong2" localSheetId="1">[5]DONGIA!#REF!</definedName>
    <definedName name="duong2">[5]DONGIA!#REF!</definedName>
    <definedName name="duong3" localSheetId="1">[5]DONGIA!#REF!</definedName>
    <definedName name="duong3">[5]DONGIA!#REF!</definedName>
    <definedName name="duong35" localSheetId="1">'[84]TH DZ35'!#REF!</definedName>
    <definedName name="duong35">'[84]TH DZ35'!#REF!</definedName>
    <definedName name="duong4" localSheetId="1">[5]DONGIA!#REF!</definedName>
    <definedName name="duong4">[5]DONGIA!#REF!</definedName>
    <definedName name="duong5" localSheetId="1">[5]DONGIA!#REF!</definedName>
    <definedName name="duong5">[5]DONGIA!#REF!</definedName>
    <definedName name="DuphongBCT">'[54]BANCO (3)'!$K$128</definedName>
    <definedName name="DuphongBNG">'[54]BANCO (3)'!$K$126</definedName>
    <definedName name="DuphongBQP">'[54]BANCO (3)'!$K$125</definedName>
    <definedName name="DuphongVKS">'[100]BANCO (2)'!$F$123</definedName>
    <definedName name="DUT" localSheetId="1">#REF!</definedName>
    <definedName name="DUT">#REF!</definedName>
    <definedName name="dutoan">[101]XL4Poppy!$A$15</definedName>
    <definedName name="DutoanDongmo" localSheetId="7">#REF!</definedName>
    <definedName name="DutoanDongmo" localSheetId="8">#REF!</definedName>
    <definedName name="DutoanDongmo" localSheetId="1">#REF!</definedName>
    <definedName name="DutoanDongmo">#REF!</definedName>
    <definedName name="DV" localSheetId="1">[16]GIAVL!#REF!</definedName>
    <definedName name="DV">[16]GIAVL!#REF!</definedName>
    <definedName name="dva." localSheetId="1">'[43]So lieu chung'!#REF!</definedName>
    <definedName name="dva.">'[43]So lieu chung'!#REF!</definedName>
    <definedName name="dvb." localSheetId="1">'[43]So lieu chung'!#REF!</definedName>
    <definedName name="dvb.">'[43]So lieu chung'!#REF!</definedName>
    <definedName name="dvc." localSheetId="1">'[43]So lieu chung'!#REF!</definedName>
    <definedName name="dvc.">'[43]So lieu chung'!#REF!</definedName>
    <definedName name="dw" localSheetId="1">[31]Sheet1!#REF!</definedName>
    <definedName name="dw">[31]Sheet1!#REF!</definedName>
    <definedName name="Dwall" localSheetId="1">[31]Sheet1!#REF!</definedName>
    <definedName name="Dwall">[31]Sheet1!#REF!</definedName>
    <definedName name="DWPRICE" localSheetId="1" hidden="1">[102]Quantity!#REF!</definedName>
    <definedName name="DWPRICE" localSheetId="0" hidden="1">[102]Quantity!#REF!</definedName>
    <definedName name="DWPRICE" localSheetId="2" hidden="1">[102]Quantity!#REF!</definedName>
    <definedName name="DWPRICE" localSheetId="3" hidden="1">[102]Quantity!#REF!</definedName>
    <definedName name="DWPRICE" localSheetId="4" hidden="1">[102]Quantity!#REF!</definedName>
    <definedName name="DWPRICE" hidden="1">[102]Quantity!#REF!</definedName>
    <definedName name="dx">[96]Pier!$K$13</definedName>
    <definedName name="DZ" localSheetId="1">[103]KB!#REF!</definedName>
    <definedName name="DZ">[103]KB!#REF!</definedName>
    <definedName name="DZ_04" localSheetId="1">#REF!</definedName>
    <definedName name="DZ_04">#REF!</definedName>
    <definedName name="DZ_35" localSheetId="1">#REF!</definedName>
    <definedName name="DZ_35">#REF!</definedName>
    <definedName name="DZ0.4">'[104]CT-0.4KV'!$A$6:$H$1316</definedName>
    <definedName name="dztramtt" localSheetId="1">[105]chitimc!#REF!</definedName>
    <definedName name="dztramtt">[105]chitimc!#REF!</definedName>
    <definedName name="e" localSheetId="1">[106]Truot_nen!#REF!</definedName>
    <definedName name="e">[106]Truot_nen!#REF!</definedName>
    <definedName name="ë" localSheetId="1">[39]chitiet!#REF!</definedName>
    <definedName name="ë">[39]chitiet!#REF!</definedName>
    <definedName name="E.chandoc">8.875</definedName>
    <definedName name="E.PC">10.438</definedName>
    <definedName name="E.PVI">12</definedName>
    <definedName name="e_" localSheetId="1">[15]Girder!#REF!</definedName>
    <definedName name="e_">[15]Girder!#REF!</definedName>
    <definedName name="e__" localSheetId="1">[15]Girder!#REF!</definedName>
    <definedName name="e__">[15]Girder!#REF!</definedName>
    <definedName name="E_p_Echm" localSheetId="1">[107]Ref!#REF!</definedName>
    <definedName name="E_p_Echm">[107]Ref!#REF!</definedName>
    <definedName name="E1.000" localSheetId="1">[108]Sheet2!#REF!</definedName>
    <definedName name="E1.000">[108]Sheet2!#REF!</definedName>
    <definedName name="E1.010" localSheetId="1">[108]Sheet2!#REF!</definedName>
    <definedName name="E1.010">[108]Sheet2!#REF!</definedName>
    <definedName name="E1.020" localSheetId="1">[108]Sheet2!#REF!</definedName>
    <definedName name="E1.020">[108]Sheet2!#REF!</definedName>
    <definedName name="E1.200" localSheetId="1">[108]Sheet2!#REF!</definedName>
    <definedName name="E1.200">[108]Sheet2!#REF!</definedName>
    <definedName name="E1.210" localSheetId="1">[108]Sheet2!#REF!</definedName>
    <definedName name="E1.210">[108]Sheet2!#REF!</definedName>
    <definedName name="E1.220" localSheetId="1">[108]Sheet2!#REF!</definedName>
    <definedName name="E1.220">[108]Sheet2!#REF!</definedName>
    <definedName name="E1.300" localSheetId="1">[108]Sheet2!#REF!</definedName>
    <definedName name="E1.300">[108]Sheet2!#REF!</definedName>
    <definedName name="E1.310" localSheetId="1">[108]Sheet2!#REF!</definedName>
    <definedName name="E1.310">[108]Sheet2!#REF!</definedName>
    <definedName name="E1.320" localSheetId="1">[108]Sheet2!#REF!</definedName>
    <definedName name="E1.320">[108]Sheet2!#REF!</definedName>
    <definedName name="E1.400" localSheetId="1">[108]Sheet2!#REF!</definedName>
    <definedName name="E1.400">[108]Sheet2!#REF!</definedName>
    <definedName name="E1.410" localSheetId="1">[108]Sheet2!#REF!</definedName>
    <definedName name="E1.410">[108]Sheet2!#REF!</definedName>
    <definedName name="E1.420" localSheetId="1">[108]Sheet2!#REF!</definedName>
    <definedName name="E1.420">[108]Sheet2!#REF!</definedName>
    <definedName name="E1.500" localSheetId="1">[108]Sheet2!#REF!</definedName>
    <definedName name="E1.500">[108]Sheet2!#REF!</definedName>
    <definedName name="E1.510" localSheetId="1">[108]Sheet2!#REF!</definedName>
    <definedName name="E1.510">[108]Sheet2!#REF!</definedName>
    <definedName name="E1.520" localSheetId="1">[108]Sheet2!#REF!</definedName>
    <definedName name="E1.520">[108]Sheet2!#REF!</definedName>
    <definedName name="E1.600" localSheetId="1">[108]Sheet2!#REF!</definedName>
    <definedName name="E1.600">[108]Sheet2!#REF!</definedName>
    <definedName name="E1.611" localSheetId="1">[108]Sheet2!#REF!</definedName>
    <definedName name="E1.611">[108]Sheet2!#REF!</definedName>
    <definedName name="E1.631" localSheetId="1">[108]Sheet2!#REF!</definedName>
    <definedName name="E1.631">[108]Sheet2!#REF!</definedName>
    <definedName name="E2.000" localSheetId="1">[108]Sheet2!#REF!</definedName>
    <definedName name="E2.000">[108]Sheet2!#REF!</definedName>
    <definedName name="E2.000A" localSheetId="1">[108]Sheet2!#REF!</definedName>
    <definedName name="E2.000A">[108]Sheet2!#REF!</definedName>
    <definedName name="E2.010" localSheetId="1">[108]Sheet2!#REF!</definedName>
    <definedName name="E2.010">[108]Sheet2!#REF!</definedName>
    <definedName name="E2.010A" localSheetId="1">[108]Sheet2!#REF!</definedName>
    <definedName name="E2.010A">[108]Sheet2!#REF!</definedName>
    <definedName name="E2.020" localSheetId="1">[108]Sheet2!#REF!</definedName>
    <definedName name="E2.020">[108]Sheet2!#REF!</definedName>
    <definedName name="E2.020A" localSheetId="1">[108]Sheet2!#REF!</definedName>
    <definedName name="E2.020A">[108]Sheet2!#REF!</definedName>
    <definedName name="E2.100" localSheetId="1">[108]Sheet2!#REF!</definedName>
    <definedName name="E2.100">[108]Sheet2!#REF!</definedName>
    <definedName name="E2.100A" localSheetId="1">[108]Sheet2!#REF!</definedName>
    <definedName name="E2.100A">[108]Sheet2!#REF!</definedName>
    <definedName name="E2.110" localSheetId="1">[108]Sheet2!#REF!</definedName>
    <definedName name="E2.110">[108]Sheet2!#REF!</definedName>
    <definedName name="E2.110A" localSheetId="1">[108]Sheet2!#REF!</definedName>
    <definedName name="E2.110A">[108]Sheet2!#REF!</definedName>
    <definedName name="E2.120" localSheetId="1">[108]Sheet2!#REF!</definedName>
    <definedName name="E2.120">[108]Sheet2!#REF!</definedName>
    <definedName name="E2.120A" localSheetId="1">[108]Sheet2!#REF!</definedName>
    <definedName name="E2.120A">[108]Sheet2!#REF!</definedName>
    <definedName name="E3.000" localSheetId="1">[108]Sheet2!#REF!</definedName>
    <definedName name="E3.000">[108]Sheet2!#REF!</definedName>
    <definedName name="E3.010" localSheetId="1">[108]Sheet2!#REF!</definedName>
    <definedName name="E3.010">[108]Sheet2!#REF!</definedName>
    <definedName name="E3.020" localSheetId="1">[108]Sheet2!#REF!</definedName>
    <definedName name="E3.020">[108]Sheet2!#REF!</definedName>
    <definedName name="E3.031" localSheetId="1">[108]Sheet2!#REF!</definedName>
    <definedName name="E3.031">[108]Sheet2!#REF!</definedName>
    <definedName name="E3.032" localSheetId="1">[108]Sheet2!#REF!</definedName>
    <definedName name="E3.032">[108]Sheet2!#REF!</definedName>
    <definedName name="E3.033" localSheetId="1">[108]Sheet2!#REF!</definedName>
    <definedName name="E3.033">[108]Sheet2!#REF!</definedName>
    <definedName name="E4.001" localSheetId="1">[108]Sheet2!#REF!</definedName>
    <definedName name="E4.001">[108]Sheet2!#REF!</definedName>
    <definedName name="E4.011" localSheetId="1">[108]Sheet2!#REF!</definedName>
    <definedName name="E4.011">[108]Sheet2!#REF!</definedName>
    <definedName name="E4.021" localSheetId="1">[108]Sheet2!#REF!</definedName>
    <definedName name="E4.021">[108]Sheet2!#REF!</definedName>
    <definedName name="E4.101" localSheetId="1">[108]Sheet2!#REF!</definedName>
    <definedName name="E4.101">[108]Sheet2!#REF!</definedName>
    <definedName name="E4.111" localSheetId="1">[108]Sheet2!#REF!</definedName>
    <definedName name="E4.111">[108]Sheet2!#REF!</definedName>
    <definedName name="E4.121" localSheetId="1">[108]Sheet2!#REF!</definedName>
    <definedName name="E4.121">[108]Sheet2!#REF!</definedName>
    <definedName name="E5.010" localSheetId="1">[108]Sheet2!#REF!</definedName>
    <definedName name="E5.010">[108]Sheet2!#REF!</definedName>
    <definedName name="E5.020" localSheetId="1">[108]Sheet2!#REF!</definedName>
    <definedName name="E5.020">[108]Sheet2!#REF!</definedName>
    <definedName name="E5.030" localSheetId="1">[108]Sheet2!#REF!</definedName>
    <definedName name="E5.030">[108]Sheet2!#REF!</definedName>
    <definedName name="E6.001" localSheetId="1">[108]Sheet2!#REF!</definedName>
    <definedName name="E6.001">[108]Sheet2!#REF!</definedName>
    <definedName name="E6.002" localSheetId="1">[108]Sheet2!#REF!</definedName>
    <definedName name="E6.002">[108]Sheet2!#REF!</definedName>
    <definedName name="E6.011" localSheetId="1">[108]Sheet2!#REF!</definedName>
    <definedName name="E6.011">[108]Sheet2!#REF!</definedName>
    <definedName name="E6.012" localSheetId="1">[108]Sheet2!#REF!</definedName>
    <definedName name="E6.012">[108]Sheet2!#REF!</definedName>
    <definedName name="ë74" localSheetId="1">[39]chitiet!#REF!</definedName>
    <definedName name="ë74">[39]chitiet!#REF!</definedName>
    <definedName name="Ea" localSheetId="1">#REF!</definedName>
    <definedName name="Ea">#REF!</definedName>
    <definedName name="Earthwork" localSheetId="1">'[67]DGchitiet '!#REF!</definedName>
    <definedName name="Earthwork">'[67]DGchitiet '!#REF!</definedName>
    <definedName name="Eb">[96]Pier!$G$317</definedName>
    <definedName name="EBT" localSheetId="1">#REF!</definedName>
    <definedName name="EBT">#REF!</definedName>
    <definedName name="ec" localSheetId="1">[109]Abutment!#REF!</definedName>
    <definedName name="ec">[109]Abutment!#REF!</definedName>
    <definedName name="ecb" localSheetId="1">[15]Girder!#REF!</definedName>
    <definedName name="ecb">[15]Girder!#REF!</definedName>
    <definedName name="Ecdc" localSheetId="1">#REF!</definedName>
    <definedName name="Ecdc">#REF!</definedName>
    <definedName name="ech" localSheetId="1">[15]Girder!#REF!</definedName>
    <definedName name="ech">[15]Girder!#REF!</definedName>
    <definedName name="Echm" localSheetId="1">[107]Ref!#REF!</definedName>
    <definedName name="Echm">[107]Ref!#REF!</definedName>
    <definedName name="ecx" localSheetId="1">[15]Girder!#REF!</definedName>
    <definedName name="ecx">[15]Girder!#REF!</definedName>
    <definedName name="EDR" localSheetId="1">#REF!</definedName>
    <definedName name="EDR">#REF!</definedName>
    <definedName name="ee" localSheetId="1">[15]Girder!#REF!</definedName>
    <definedName name="ee">[15]Girder!#REF!</definedName>
    <definedName name="EIRR11" localSheetId="1">'[22]EIRR&gt;1&lt;1'!#REF!</definedName>
    <definedName name="EIRR11">'[22]EIRR&gt;1&lt;1'!#REF!</definedName>
    <definedName name="EIRR22" localSheetId="1">'[22]EIRR&lt;2'!#REF!</definedName>
    <definedName name="EIRR22">'[22]EIRR&lt;2'!#REF!</definedName>
    <definedName name="EL2_" localSheetId="1">'[36]Xuly Data'!#REF!</definedName>
    <definedName name="EL2_">'[36]Xuly Data'!#REF!</definedName>
    <definedName name="EL3_" localSheetId="1">'[36]Xuly Data'!#REF!</definedName>
    <definedName name="EL3_">'[36]Xuly Data'!#REF!</definedName>
    <definedName name="EL4_" localSheetId="1">'[36]Xuly Data'!#REF!</definedName>
    <definedName name="EL4_">'[36]Xuly Data'!#REF!</definedName>
    <definedName name="EL5_" localSheetId="1">'[36]Xuly Data'!#REF!</definedName>
    <definedName name="EL5_">'[36]Xuly Data'!#REF!</definedName>
    <definedName name="EL6_">[37]Solieu!$I$84</definedName>
    <definedName name="ELa" localSheetId="1">[31]Sheet1!#REF!</definedName>
    <definedName name="ELa">[31]Sheet1!#REF!</definedName>
    <definedName name="ELb" localSheetId="1">[31]Sheet1!#REF!</definedName>
    <definedName name="ELb">[31]Sheet1!#REF!</definedName>
    <definedName name="ELc" localSheetId="1">[31]Sheet1!#REF!</definedName>
    <definedName name="ELc">[31]Sheet1!#REF!</definedName>
    <definedName name="elp" localSheetId="1">[109]Abutment!#REF!</definedName>
    <definedName name="elp">[109]Abutment!#REF!</definedName>
    <definedName name="ELsf" localSheetId="1">[31]Sheet1!#REF!</definedName>
    <definedName name="ELsf">[31]Sheet1!#REF!</definedName>
    <definedName name="ELso" localSheetId="1">[31]Sheet1!#REF!</definedName>
    <definedName name="ELso">[31]Sheet1!#REF!</definedName>
    <definedName name="emb" localSheetId="7">#REF!</definedName>
    <definedName name="emb" localSheetId="8">#REF!</definedName>
    <definedName name="emb" localSheetId="1">#REF!</definedName>
    <definedName name="emb">#REF!</definedName>
    <definedName name="en" localSheetId="1">[110]Sheet3!#REF!</definedName>
    <definedName name="en">[110]Sheet3!#REF!</definedName>
    <definedName name="end" localSheetId="1">#REF!</definedName>
    <definedName name="end">#REF!</definedName>
    <definedName name="End_1" localSheetId="7">#REF!</definedName>
    <definedName name="End_1" localSheetId="8">#REF!</definedName>
    <definedName name="End_1" localSheetId="1">#REF!</definedName>
    <definedName name="End_1">#REF!</definedName>
    <definedName name="End_10" localSheetId="7">#REF!</definedName>
    <definedName name="End_10" localSheetId="8">#REF!</definedName>
    <definedName name="End_10" localSheetId="1">#REF!</definedName>
    <definedName name="End_10">#REF!</definedName>
    <definedName name="End_11" localSheetId="7">#REF!</definedName>
    <definedName name="End_11" localSheetId="8">#REF!</definedName>
    <definedName name="End_11" localSheetId="1">#REF!</definedName>
    <definedName name="End_11">#REF!</definedName>
    <definedName name="End_12" localSheetId="7">#REF!</definedName>
    <definedName name="End_12" localSheetId="8">#REF!</definedName>
    <definedName name="End_12" localSheetId="1">#REF!</definedName>
    <definedName name="End_12">#REF!</definedName>
    <definedName name="End_13" localSheetId="7">#REF!</definedName>
    <definedName name="End_13" localSheetId="8">#REF!</definedName>
    <definedName name="End_13" localSheetId="1">#REF!</definedName>
    <definedName name="End_13">#REF!</definedName>
    <definedName name="End_2" localSheetId="7">#REF!</definedName>
    <definedName name="End_2" localSheetId="8">#REF!</definedName>
    <definedName name="End_2" localSheetId="1">#REF!</definedName>
    <definedName name="End_2">#REF!</definedName>
    <definedName name="End_3" localSheetId="7">#REF!</definedName>
    <definedName name="End_3" localSheetId="8">#REF!</definedName>
    <definedName name="End_3" localSheetId="1">#REF!</definedName>
    <definedName name="End_3">#REF!</definedName>
    <definedName name="End_4" localSheetId="7">#REF!</definedName>
    <definedName name="End_4" localSheetId="8">#REF!</definedName>
    <definedName name="End_4" localSheetId="1">#REF!</definedName>
    <definedName name="End_4">#REF!</definedName>
    <definedName name="End_5" localSheetId="7">#REF!</definedName>
    <definedName name="End_5" localSheetId="8">#REF!</definedName>
    <definedName name="End_5" localSheetId="1">#REF!</definedName>
    <definedName name="End_5">#REF!</definedName>
    <definedName name="End_6" localSheetId="7">#REF!</definedName>
    <definedName name="End_6" localSheetId="8">#REF!</definedName>
    <definedName name="End_6" localSheetId="1">#REF!</definedName>
    <definedName name="End_6">#REF!</definedName>
    <definedName name="End_7" localSheetId="7">#REF!</definedName>
    <definedName name="End_7" localSheetId="8">#REF!</definedName>
    <definedName name="End_7" localSheetId="1">#REF!</definedName>
    <definedName name="End_7">#REF!</definedName>
    <definedName name="End_8" localSheetId="7">#REF!</definedName>
    <definedName name="End_8" localSheetId="8">#REF!</definedName>
    <definedName name="End_8" localSheetId="1">#REF!</definedName>
    <definedName name="End_8">#REF!</definedName>
    <definedName name="End_9" localSheetId="7">#REF!</definedName>
    <definedName name="End_9" localSheetId="8">#REF!</definedName>
    <definedName name="End_9" localSheetId="1">#REF!</definedName>
    <definedName name="End_9">#REF!</definedName>
    <definedName name="EQI" localSheetId="1">#REF!</definedName>
    <definedName name="EQI">#REF!</definedName>
    <definedName name="ert">[32]Payment!$AB$30</definedName>
    <definedName name="Es">[96]Pier!$G$322</definedName>
    <definedName name="ETCDC" localSheetId="1">#REF!</definedName>
    <definedName name="ETCDC">#REF!</definedName>
    <definedName name="EVNB" localSheetId="1">#REF!</definedName>
    <definedName name="EVNB">#REF!</definedName>
    <definedName name="ex" localSheetId="7">#REF!</definedName>
    <definedName name="ex" localSheetId="8">#REF!</definedName>
    <definedName name="ex" localSheetId="1">#REF!</definedName>
    <definedName name="ex">#REF!</definedName>
    <definedName name="EXC" localSheetId="1">#REF!</definedName>
    <definedName name="EXC">#REF!</definedName>
    <definedName name="EXCH" localSheetId="1">#REF!</definedName>
    <definedName name="EXCH">#REF!</definedName>
    <definedName name="_xlnm.Extract" localSheetId="1">#REF!</definedName>
    <definedName name="_xlnm.Extract">#REF!</definedName>
    <definedName name="ey" localSheetId="1">[31]Sheet1!#REF!</definedName>
    <definedName name="ey">[31]Sheet1!#REF!</definedName>
    <definedName name="f" localSheetId="7">#REF!</definedName>
    <definedName name="f" localSheetId="8">#REF!</definedName>
    <definedName name="f" localSheetId="1">#REF!</definedName>
    <definedName name="f">#REF!</definedName>
    <definedName name="F.10" localSheetId="1">[16]TDinh!#REF!</definedName>
    <definedName name="F.10">[16]TDinh!#REF!</definedName>
    <definedName name="F.7" localSheetId="1">[16]TDinh!#REF!</definedName>
    <definedName name="F.7">[16]TDinh!#REF!</definedName>
    <definedName name="F.8" localSheetId="1">[16]TDinh!#REF!</definedName>
    <definedName name="F.8">[16]TDinh!#REF!</definedName>
    <definedName name="F.9" localSheetId="1">[16]TDinh!#REF!</definedName>
    <definedName name="F.9">[16]TDinh!#REF!</definedName>
    <definedName name="f_2" localSheetId="1">'[88]13.BANG CT'!#REF!</definedName>
    <definedName name="f_2">'[88]13.BANG CT'!#REF!</definedName>
    <definedName name="f_21" localSheetId="1">'[88]13.BANG CT'!#REF!</definedName>
    <definedName name="f_21">'[88]13.BANG CT'!#REF!</definedName>
    <definedName name="f_22" localSheetId="1">'[88]13.BANG CT'!#REF!</definedName>
    <definedName name="f_22">'[88]13.BANG CT'!#REF!</definedName>
    <definedName name="f_23" localSheetId="1">'[88]13.BANG CT'!#REF!</definedName>
    <definedName name="f_23">'[88]13.BANG CT'!#REF!</definedName>
    <definedName name="f_24" localSheetId="1">'[88]13.BANG CT'!#REF!</definedName>
    <definedName name="f_24">'[88]13.BANG CT'!#REF!</definedName>
    <definedName name="f_3" localSheetId="1">'[88]13.BANG CT'!#REF!</definedName>
    <definedName name="f_3">'[88]13.BANG CT'!#REF!</definedName>
    <definedName name="f_31" localSheetId="1">'[88]13.BANG CT'!#REF!</definedName>
    <definedName name="f_31">'[88]13.BANG CT'!#REF!</definedName>
    <definedName name="f_32" localSheetId="1">'[88]13.BANG CT'!#REF!</definedName>
    <definedName name="f_32">'[88]13.BANG CT'!#REF!</definedName>
    <definedName name="F_33" localSheetId="1">'[88]13.BANG CT'!#REF!</definedName>
    <definedName name="F_33">'[88]13.BANG CT'!#REF!</definedName>
    <definedName name="f_34" localSheetId="1">'[88]13.BANG CT'!#REF!</definedName>
    <definedName name="f_34">'[88]13.BANG CT'!#REF!</definedName>
    <definedName name="f_4" localSheetId="1">'[88]13.BANG CT'!#REF!</definedName>
    <definedName name="f_4">'[88]13.BANG CT'!#REF!</definedName>
    <definedName name="f_41" localSheetId="1">'[88]13.BANG CT'!#REF!</definedName>
    <definedName name="f_41">'[88]13.BANG CT'!#REF!</definedName>
    <definedName name="f_42" localSheetId="1">'[88]13.BANG CT'!#REF!</definedName>
    <definedName name="f_42">'[88]13.BANG CT'!#REF!</definedName>
    <definedName name="f_43" localSheetId="1">'[88]13.BANG CT'!#REF!</definedName>
    <definedName name="f_43">'[88]13.BANG CT'!#REF!</definedName>
    <definedName name="f_44" localSheetId="1">'[88]13.BANG CT'!#REF!</definedName>
    <definedName name="f_44">'[88]13.BANG CT'!#REF!</definedName>
    <definedName name="f_9a1" localSheetId="1">'[88]13.BANG CT'!#REF!</definedName>
    <definedName name="f_9a1">'[88]13.BANG CT'!#REF!</definedName>
    <definedName name="f_9a2" localSheetId="1">'[88]13.BANG CT'!#REF!</definedName>
    <definedName name="f_9a2">'[88]13.BANG CT'!#REF!</definedName>
    <definedName name="f_9a3" localSheetId="1">'[88]13.BANG CT'!#REF!</definedName>
    <definedName name="f_9a3">'[88]13.BANG CT'!#REF!</definedName>
    <definedName name="f_9a4" localSheetId="1">'[88]13.BANG CT'!#REF!</definedName>
    <definedName name="f_9a4">'[88]13.BANG CT'!#REF!</definedName>
    <definedName name="f_9b1" localSheetId="1">'[88]13.BANG CT'!#REF!</definedName>
    <definedName name="f_9b1">'[88]13.BANG CT'!#REF!</definedName>
    <definedName name="f_9b2" localSheetId="1">'[88]13.BANG CT'!#REF!</definedName>
    <definedName name="f_9b2">'[88]13.BANG CT'!#REF!</definedName>
    <definedName name="f_9b3" localSheetId="1">'[88]13.BANG CT'!#REF!</definedName>
    <definedName name="f_9b3">'[88]13.BANG CT'!#REF!</definedName>
    <definedName name="f_9b4" localSheetId="1">'[88]13.BANG CT'!#REF!</definedName>
    <definedName name="f_9b4">'[88]13.BANG CT'!#REF!</definedName>
    <definedName name="F0.000" localSheetId="1">[108]Sheet2!#REF!</definedName>
    <definedName name="F0.000">[108]Sheet2!#REF!</definedName>
    <definedName name="F0.010" localSheetId="1">[108]Sheet2!#REF!</definedName>
    <definedName name="F0.010">[108]Sheet2!#REF!</definedName>
    <definedName name="F0.020" localSheetId="1">[108]Sheet2!#REF!</definedName>
    <definedName name="F0.020">[108]Sheet2!#REF!</definedName>
    <definedName name="F0.100" localSheetId="1">[108]Sheet2!#REF!</definedName>
    <definedName name="F0.100">[108]Sheet2!#REF!</definedName>
    <definedName name="F0.110" localSheetId="1">[108]Sheet2!#REF!</definedName>
    <definedName name="F0.110">[108]Sheet2!#REF!</definedName>
    <definedName name="F0.120" localSheetId="1">[108]Sheet2!#REF!</definedName>
    <definedName name="F0.120">[108]Sheet2!#REF!</definedName>
    <definedName name="F0.200" localSheetId="1">[108]Sheet2!#REF!</definedName>
    <definedName name="F0.200">[108]Sheet2!#REF!</definedName>
    <definedName name="F0.210" localSheetId="1">[108]Sheet2!#REF!</definedName>
    <definedName name="F0.210">[108]Sheet2!#REF!</definedName>
    <definedName name="F0.220" localSheetId="1">[108]Sheet2!#REF!</definedName>
    <definedName name="F0.220">[108]Sheet2!#REF!</definedName>
    <definedName name="F0.300" localSheetId="1">[108]Sheet2!#REF!</definedName>
    <definedName name="F0.300">[108]Sheet2!#REF!</definedName>
    <definedName name="F0.310" localSheetId="1">[108]Sheet2!#REF!</definedName>
    <definedName name="F0.310">[108]Sheet2!#REF!</definedName>
    <definedName name="F0.320" localSheetId="1">[108]Sheet2!#REF!</definedName>
    <definedName name="F0.320">[108]Sheet2!#REF!</definedName>
    <definedName name="F1.000" localSheetId="1">[108]Sheet2!#REF!</definedName>
    <definedName name="F1.000">[108]Sheet2!#REF!</definedName>
    <definedName name="F1.010" localSheetId="1">[108]Sheet2!#REF!</definedName>
    <definedName name="F1.010">[108]Sheet2!#REF!</definedName>
    <definedName name="F1.020" localSheetId="1">[108]Sheet2!#REF!</definedName>
    <definedName name="F1.020">[108]Sheet2!#REF!</definedName>
    <definedName name="F1.100" localSheetId="1">[108]Sheet2!#REF!</definedName>
    <definedName name="F1.100">[108]Sheet2!#REF!</definedName>
    <definedName name="F1.110" localSheetId="1">[108]Sheet2!#REF!</definedName>
    <definedName name="F1.110">[108]Sheet2!#REF!</definedName>
    <definedName name="F1.120" localSheetId="1">[108]Sheet2!#REF!</definedName>
    <definedName name="F1.120">[108]Sheet2!#REF!</definedName>
    <definedName name="F1.130" localSheetId="1">[108]Sheet2!#REF!</definedName>
    <definedName name="F1.130">[108]Sheet2!#REF!</definedName>
    <definedName name="F1.140" localSheetId="1">[108]Sheet2!#REF!</definedName>
    <definedName name="F1.140">[108]Sheet2!#REF!</definedName>
    <definedName name="F1.150" localSheetId="1">[108]Sheet2!#REF!</definedName>
    <definedName name="F1.150">[108]Sheet2!#REF!</definedName>
    <definedName name="F1bo" localSheetId="1">#REF!</definedName>
    <definedName name="F1bo">#REF!</definedName>
    <definedName name="F2.001" localSheetId="1">[108]Sheet2!#REF!</definedName>
    <definedName name="F2.001">[108]Sheet2!#REF!</definedName>
    <definedName name="F2.011" localSheetId="1">[108]Sheet2!#REF!</definedName>
    <definedName name="F2.011">[108]Sheet2!#REF!</definedName>
    <definedName name="F2.021" localSheetId="1">[108]Sheet2!#REF!</definedName>
    <definedName name="F2.021">[108]Sheet2!#REF!</definedName>
    <definedName name="F2.031" localSheetId="1">[108]Sheet2!#REF!</definedName>
    <definedName name="F2.031">[108]Sheet2!#REF!</definedName>
    <definedName name="F2.041" localSheetId="1">[108]Sheet2!#REF!</definedName>
    <definedName name="F2.041">[108]Sheet2!#REF!</definedName>
    <definedName name="F2.051" localSheetId="1">[108]Sheet2!#REF!</definedName>
    <definedName name="F2.051">[108]Sheet2!#REF!</definedName>
    <definedName name="F2.052" localSheetId="1">[108]Sheet2!#REF!</definedName>
    <definedName name="F2.052">[108]Sheet2!#REF!</definedName>
    <definedName name="F2.061" localSheetId="1">[108]Sheet2!#REF!</definedName>
    <definedName name="F2.061">[108]Sheet2!#REF!</definedName>
    <definedName name="F2.071" localSheetId="1">[108]Sheet2!#REF!</definedName>
    <definedName name="F2.071">[108]Sheet2!#REF!</definedName>
    <definedName name="F2.101" localSheetId="1">[108]Sheet2!#REF!</definedName>
    <definedName name="F2.101">[108]Sheet2!#REF!</definedName>
    <definedName name="F2.111" localSheetId="1">[108]Sheet2!#REF!</definedName>
    <definedName name="F2.111">[108]Sheet2!#REF!</definedName>
    <definedName name="F2.121" localSheetId="1">[108]Sheet2!#REF!</definedName>
    <definedName name="F2.121">[108]Sheet2!#REF!</definedName>
    <definedName name="F2.131" localSheetId="1">[108]Sheet2!#REF!</definedName>
    <definedName name="F2.131">[108]Sheet2!#REF!</definedName>
    <definedName name="F2.141" localSheetId="1">[108]Sheet2!#REF!</definedName>
    <definedName name="F2.141">[108]Sheet2!#REF!</definedName>
    <definedName name="F2.200" localSheetId="1">[108]Sheet2!#REF!</definedName>
    <definedName name="F2.200">[108]Sheet2!#REF!</definedName>
    <definedName name="F2.210" localSheetId="1">[108]Sheet2!#REF!</definedName>
    <definedName name="F2.210">[108]Sheet2!#REF!</definedName>
    <definedName name="F2.220" localSheetId="1">[108]Sheet2!#REF!</definedName>
    <definedName name="F2.220">[108]Sheet2!#REF!</definedName>
    <definedName name="F2.230" localSheetId="1">[108]Sheet2!#REF!</definedName>
    <definedName name="F2.230">[108]Sheet2!#REF!</definedName>
    <definedName name="F2.240" localSheetId="1">[108]Sheet2!#REF!</definedName>
    <definedName name="F2.240">[108]Sheet2!#REF!</definedName>
    <definedName name="F2.250" localSheetId="1">[108]Sheet2!#REF!</definedName>
    <definedName name="F2.250">[108]Sheet2!#REF!</definedName>
    <definedName name="F2.300" localSheetId="1">[108]Sheet2!#REF!</definedName>
    <definedName name="F2.300">[108]Sheet2!#REF!</definedName>
    <definedName name="F2.310" localSheetId="1">[108]Sheet2!#REF!</definedName>
    <definedName name="F2.310">[108]Sheet2!#REF!</definedName>
    <definedName name="F2.320" localSheetId="1">[108]Sheet2!#REF!</definedName>
    <definedName name="F2.320">[108]Sheet2!#REF!</definedName>
    <definedName name="F3.000" localSheetId="1">[108]Sheet2!#REF!</definedName>
    <definedName name="F3.000">[108]Sheet2!#REF!</definedName>
    <definedName name="F3.010" localSheetId="1">[108]Sheet2!#REF!</definedName>
    <definedName name="F3.010">[108]Sheet2!#REF!</definedName>
    <definedName name="F3.020" localSheetId="1">[108]Sheet2!#REF!</definedName>
    <definedName name="F3.020">[108]Sheet2!#REF!</definedName>
    <definedName name="F3.030" localSheetId="1">[108]Sheet2!#REF!</definedName>
    <definedName name="F3.030">[108]Sheet2!#REF!</definedName>
    <definedName name="F3.100" localSheetId="1">[108]Sheet2!#REF!</definedName>
    <definedName name="F3.100">[108]Sheet2!#REF!</definedName>
    <definedName name="F3.110" localSheetId="1">[108]Sheet2!#REF!</definedName>
    <definedName name="F3.110">[108]Sheet2!#REF!</definedName>
    <definedName name="F3.120" localSheetId="1">[108]Sheet2!#REF!</definedName>
    <definedName name="F3.120">[108]Sheet2!#REF!</definedName>
    <definedName name="F3.130" localSheetId="1">[108]Sheet2!#REF!</definedName>
    <definedName name="F3.130">[108]Sheet2!#REF!</definedName>
    <definedName name="F4.000" localSheetId="1">[108]Sheet2!#REF!</definedName>
    <definedName name="F4.000">[108]Sheet2!#REF!</definedName>
    <definedName name="F4.010" localSheetId="1">[108]Sheet2!#REF!</definedName>
    <definedName name="F4.010">[108]Sheet2!#REF!</definedName>
    <definedName name="F4.020" localSheetId="1">[108]Sheet2!#REF!</definedName>
    <definedName name="F4.020">[108]Sheet2!#REF!</definedName>
    <definedName name="F4.030" localSheetId="1">[108]Sheet2!#REF!</definedName>
    <definedName name="F4.030">[108]Sheet2!#REF!</definedName>
    <definedName name="F4.100" localSheetId="1">[108]Sheet2!#REF!</definedName>
    <definedName name="F4.100">[108]Sheet2!#REF!</definedName>
    <definedName name="F4.120" localSheetId="1">[108]Sheet2!#REF!</definedName>
    <definedName name="F4.120">[108]Sheet2!#REF!</definedName>
    <definedName name="F4.140" localSheetId="1">[108]Sheet2!#REF!</definedName>
    <definedName name="F4.140">[108]Sheet2!#REF!</definedName>
    <definedName name="F4.160" localSheetId="1">[108]Sheet2!#REF!</definedName>
    <definedName name="F4.160">[108]Sheet2!#REF!</definedName>
    <definedName name="F4.200" localSheetId="1">[108]Sheet2!#REF!</definedName>
    <definedName name="F4.200">[108]Sheet2!#REF!</definedName>
    <definedName name="F4.220" localSheetId="1">[108]Sheet2!#REF!</definedName>
    <definedName name="F4.220">[108]Sheet2!#REF!</definedName>
    <definedName name="F4.240" localSheetId="1">[108]Sheet2!#REF!</definedName>
    <definedName name="F4.240">[108]Sheet2!#REF!</definedName>
    <definedName name="F4.260" localSheetId="1">[108]Sheet2!#REF!</definedName>
    <definedName name="F4.260">[108]Sheet2!#REF!</definedName>
    <definedName name="F4.300" localSheetId="1">[108]Sheet2!#REF!</definedName>
    <definedName name="F4.300">[108]Sheet2!#REF!</definedName>
    <definedName name="F4.320" localSheetId="1">[108]Sheet2!#REF!</definedName>
    <definedName name="F4.320">[108]Sheet2!#REF!</definedName>
    <definedName name="F4.340" localSheetId="1">[108]Sheet2!#REF!</definedName>
    <definedName name="F4.340">[108]Sheet2!#REF!</definedName>
    <definedName name="F4.400" localSheetId="1">[108]Sheet2!#REF!</definedName>
    <definedName name="F4.400">[108]Sheet2!#REF!</definedName>
    <definedName name="F4.420" localSheetId="1">[108]Sheet2!#REF!</definedName>
    <definedName name="F4.420">[108]Sheet2!#REF!</definedName>
    <definedName name="F4.440" localSheetId="1">[108]Sheet2!#REF!</definedName>
    <definedName name="F4.440">[108]Sheet2!#REF!</definedName>
    <definedName name="F4.500" localSheetId="1">[108]Sheet2!#REF!</definedName>
    <definedName name="F4.500">[108]Sheet2!#REF!</definedName>
    <definedName name="F4.530" localSheetId="1">[108]Sheet2!#REF!</definedName>
    <definedName name="F4.530">[108]Sheet2!#REF!</definedName>
    <definedName name="F4.550" localSheetId="1">[108]Sheet2!#REF!</definedName>
    <definedName name="F4.550">[108]Sheet2!#REF!</definedName>
    <definedName name="F4.570" localSheetId="1">[108]Sheet2!#REF!</definedName>
    <definedName name="F4.570">[108]Sheet2!#REF!</definedName>
    <definedName name="F4.600" localSheetId="1">[108]Sheet2!#REF!</definedName>
    <definedName name="F4.600">[108]Sheet2!#REF!</definedName>
    <definedName name="F4.610" localSheetId="1">[108]Sheet2!#REF!</definedName>
    <definedName name="F4.610">[108]Sheet2!#REF!</definedName>
    <definedName name="F4.620" localSheetId="1">[108]Sheet2!#REF!</definedName>
    <definedName name="F4.620">[108]Sheet2!#REF!</definedName>
    <definedName name="F4.700" localSheetId="1">[108]Sheet2!#REF!</definedName>
    <definedName name="F4.700">[108]Sheet2!#REF!</definedName>
    <definedName name="F4.730" localSheetId="1">[108]Sheet2!#REF!</definedName>
    <definedName name="F4.730">[108]Sheet2!#REF!</definedName>
    <definedName name="F4.740" localSheetId="1">[108]Sheet2!#REF!</definedName>
    <definedName name="F4.740">[108]Sheet2!#REF!</definedName>
    <definedName name="F4.800" localSheetId="1">[108]Sheet2!#REF!</definedName>
    <definedName name="F4.800">[108]Sheet2!#REF!</definedName>
    <definedName name="F4.830" localSheetId="1">[108]Sheet2!#REF!</definedName>
    <definedName name="F4.830">[108]Sheet2!#REF!</definedName>
    <definedName name="F4.840" localSheetId="1">[108]Sheet2!#REF!</definedName>
    <definedName name="F4.840">[108]Sheet2!#REF!</definedName>
    <definedName name="F4Temp" localSheetId="1">#REF!</definedName>
    <definedName name="F4Temp">#REF!</definedName>
    <definedName name="F5.01" localSheetId="1">[108]Sheet2!#REF!</definedName>
    <definedName name="F5.01">[108]Sheet2!#REF!</definedName>
    <definedName name="F5.02" localSheetId="1">[108]Sheet2!#REF!</definedName>
    <definedName name="F5.02">[108]Sheet2!#REF!</definedName>
    <definedName name="F5.03" localSheetId="1">[108]Sheet2!#REF!</definedName>
    <definedName name="F5.03">[108]Sheet2!#REF!</definedName>
    <definedName name="F5.04" localSheetId="1">[108]Sheet2!#REF!</definedName>
    <definedName name="F5.04">[108]Sheet2!#REF!</definedName>
    <definedName name="F5.05" localSheetId="1">[108]Sheet2!#REF!</definedName>
    <definedName name="F5.05">[108]Sheet2!#REF!</definedName>
    <definedName name="F5.11" localSheetId="1">[108]Sheet2!#REF!</definedName>
    <definedName name="F5.11">[108]Sheet2!#REF!</definedName>
    <definedName name="F5.12" localSheetId="1">[108]Sheet2!#REF!</definedName>
    <definedName name="F5.12">[108]Sheet2!#REF!</definedName>
    <definedName name="F5.13" localSheetId="1">[108]Sheet2!#REF!</definedName>
    <definedName name="F5.13">[108]Sheet2!#REF!</definedName>
    <definedName name="F5.14" localSheetId="1">[108]Sheet2!#REF!</definedName>
    <definedName name="F5.14">[108]Sheet2!#REF!</definedName>
    <definedName name="F5.15" localSheetId="1">[108]Sheet2!#REF!</definedName>
    <definedName name="F5.15">[108]Sheet2!#REF!</definedName>
    <definedName name="F6.001" localSheetId="1">[108]Sheet2!#REF!</definedName>
    <definedName name="F6.001">[108]Sheet2!#REF!</definedName>
    <definedName name="F6.002" localSheetId="1">[108]Sheet2!#REF!</definedName>
    <definedName name="F6.002">[108]Sheet2!#REF!</definedName>
    <definedName name="F6.003" localSheetId="1">[108]Sheet2!#REF!</definedName>
    <definedName name="F6.003">[108]Sheet2!#REF!</definedName>
    <definedName name="F6.004" localSheetId="1">[108]Sheet2!#REF!</definedName>
    <definedName name="F6.004">[108]Sheet2!#REF!</definedName>
    <definedName name="f82E46" localSheetId="1">#REF!</definedName>
    <definedName name="f82E46">#REF!</definedName>
    <definedName name="f92F56" localSheetId="1">[5]dtxl!#REF!</definedName>
    <definedName name="f92F56">[5]dtxl!#REF!</definedName>
    <definedName name="fa" localSheetId="1">[31]Sheet1!#REF!</definedName>
    <definedName name="fa">[31]Sheet1!#REF!</definedName>
    <definedName name="FACTOR" localSheetId="7">#REF!</definedName>
    <definedName name="FACTOR" localSheetId="8">#REF!</definedName>
    <definedName name="FACTOR" localSheetId="1">#REF!</definedName>
    <definedName name="FACTOR">#REF!</definedName>
    <definedName name="Fax" localSheetId="1">#REF!</definedName>
    <definedName name="Fax">#REF!</definedName>
    <definedName name="Fay" localSheetId="1">#REF!</definedName>
    <definedName name="Fay">#REF!</definedName>
    <definedName name="fb">[44]Analysis!$I$45</definedName>
    <definedName name="fbsdggdsf" localSheetId="1">{"DZ-TDTB2.XLS","Dcksat.xls"}</definedName>
    <definedName name="fbsdggdsf">{"DZ-TDTB2.XLS","Dcksat.xls"}</definedName>
    <definedName name="Fc" localSheetId="1">#REF!</definedName>
    <definedName name="Fc">#REF!</definedName>
    <definedName name="fc." localSheetId="1">'[43]So lieu chung'!#REF!</definedName>
    <definedName name="fc.">'[43]So lieu chung'!#REF!</definedName>
    <definedName name="fc_" localSheetId="1">#REF!</definedName>
    <definedName name="fc_">#REF!</definedName>
    <definedName name="FC_TOTAL" localSheetId="1">'[111]BOQ-1'!#REF!</definedName>
    <definedName name="FC_TOTAL">'[111]BOQ-1'!#REF!</definedName>
    <definedName name="FC5_total" localSheetId="1">#REF!</definedName>
    <definedName name="FC5_total">#REF!</definedName>
    <definedName name="FC6_total" localSheetId="1">#REF!</definedName>
    <definedName name="FC6_total">#REF!</definedName>
    <definedName name="fcoc" localSheetId="1">#REF!</definedName>
    <definedName name="fcoc">#REF!</definedName>
    <definedName name="FCode" localSheetId="7" hidden="1">#REF!</definedName>
    <definedName name="FCode" localSheetId="8" hidden="1">#REF!</definedName>
    <definedName name="FCode" localSheetId="1" hidden="1">#REF!</definedName>
    <definedName name="FCode" localSheetId="0" hidden="1">#REF!</definedName>
    <definedName name="FCode" localSheetId="2" hidden="1">#REF!</definedName>
    <definedName name="FCode" localSheetId="3" hidden="1">#REF!</definedName>
    <definedName name="FCode" localSheetId="4" hidden="1">#REF!</definedName>
    <definedName name="FCode" hidden="1">#REF!</definedName>
    <definedName name="fd" localSheetId="1">[15]Girder!#REF!</definedName>
    <definedName name="fd">[15]Girder!#REF!</definedName>
    <definedName name="Fdaymong" localSheetId="1">#REF!</definedName>
    <definedName name="Fdaymong">#REF!</definedName>
    <definedName name="fddd" localSheetId="1">[45]Sheet1!#REF!</definedName>
    <definedName name="fddd">[45]Sheet1!#REF!</definedName>
    <definedName name="FDR" localSheetId="1">#REF!</definedName>
    <definedName name="FDR">#REF!</definedName>
    <definedName name="ff" localSheetId="1">[15]Girder!#REF!</definedName>
    <definedName name="ff">[15]Girder!#REF!</definedName>
    <definedName name="fff" localSheetId="1" hidden="1">{"'Sheet1'!$L$16"}</definedName>
    <definedName name="fff" localSheetId="2" hidden="1">{"'Sheet1'!$L$16"}</definedName>
    <definedName name="fff" localSheetId="3" hidden="1">{"'Sheet1'!$L$16"}</definedName>
    <definedName name="fff" localSheetId="4" hidden="1">{"'Sheet1'!$L$16"}</definedName>
    <definedName name="fff" hidden="1">{"'Sheet1'!$L$16"}</definedName>
    <definedName name="fg" localSheetId="1" hidden="1">{"'Sheet1'!$L$16"}</definedName>
    <definedName name="fg" localSheetId="2" hidden="1">{"'Sheet1'!$L$16"}</definedName>
    <definedName name="fg" localSheetId="3" hidden="1">{"'Sheet1'!$L$16"}</definedName>
    <definedName name="fg" localSheetId="4" hidden="1">{"'Sheet1'!$L$16"}</definedName>
    <definedName name="fg" hidden="1">{"'Sheet1'!$L$16"}</definedName>
    <definedName name="Fi" localSheetId="1">#REF!</definedName>
    <definedName name="Fi">#REF!</definedName>
    <definedName name="FI_12">4820</definedName>
    <definedName name="Fi_f" localSheetId="1">#REF!</definedName>
    <definedName name="Fi_f">#REF!</definedName>
    <definedName name="fine">[32]Payment!$AE$30</definedName>
    <definedName name="FinishWork" localSheetId="1">'[67]DGchitiet '!#REF!</definedName>
    <definedName name="FinishWork">'[67]DGchitiet '!#REF!</definedName>
    <definedName name="Fitb" localSheetId="1">'[81]Lç khoan LK1'!#REF!</definedName>
    <definedName name="Fitb">'[81]Lç khoan LK1'!#REF!</definedName>
    <definedName name="fj" localSheetId="1">[31]Sheet1!#REF!</definedName>
    <definedName name="fj">[31]Sheet1!#REF!</definedName>
    <definedName name="Flv">[112]BANGTRA!$B$122:$B$133</definedName>
    <definedName name="Fng" localSheetId="1">#REF!</definedName>
    <definedName name="Fng">#REF!</definedName>
    <definedName name="FO">#N/A</definedName>
    <definedName name="FP" localSheetId="1">'[41]COAT&amp;WRAP-QIOT-#3'!#REF!</definedName>
    <definedName name="FP">'[41]COAT&amp;WRAP-QIOT-#3'!#REF!</definedName>
    <definedName name="fpa" localSheetId="1">[31]Sheet1!#REF!</definedName>
    <definedName name="fpa">[31]Sheet1!#REF!</definedName>
    <definedName name="fpc" localSheetId="1">[109]Abutment!#REF!</definedName>
    <definedName name="fpc">[109]Abutment!#REF!</definedName>
    <definedName name="fpe" localSheetId="1">[15]Girder!#REF!</definedName>
    <definedName name="fpe">[15]Girder!#REF!</definedName>
    <definedName name="fpf" localSheetId="1">[15]Girder!#REF!</definedName>
    <definedName name="fpf">[15]Girder!#REF!</definedName>
    <definedName name="fpj" localSheetId="1">[26]Checksection1!#REF!</definedName>
    <definedName name="fpj">[26]Checksection1!#REF!</definedName>
    <definedName name="fps" localSheetId="1">[15]Girder!#REF!</definedName>
    <definedName name="fps">[15]Girder!#REF!</definedName>
    <definedName name="fpu" localSheetId="1">[15]Girder!#REF!</definedName>
    <definedName name="fpu">[15]Girder!#REF!</definedName>
    <definedName name="fs" localSheetId="1">#REF!</definedName>
    <definedName name="fs">#REF!</definedName>
    <definedName name="fsdfdsf" localSheetId="1" hidden="1">{"'Sheet1'!$L$16"}</definedName>
    <definedName name="fsdfdsf" localSheetId="2" hidden="1">{"'Sheet1'!$L$16"}</definedName>
    <definedName name="fsdfdsf" localSheetId="3" hidden="1">{"'Sheet1'!$L$16"}</definedName>
    <definedName name="fsdfdsf" localSheetId="4" hidden="1">{"'Sheet1'!$L$16"}</definedName>
    <definedName name="fsdfdsf" hidden="1">{"'Sheet1'!$L$16"}</definedName>
    <definedName name="fses" localSheetId="1">[31]Sheet1!#REF!</definedName>
    <definedName name="fses">[31]Sheet1!#REF!</definedName>
    <definedName name="Ft" localSheetId="1">#REF!</definedName>
    <definedName name="Ft">#REF!</definedName>
    <definedName name="Ft_" localSheetId="1">#REF!</definedName>
    <definedName name="Ft_">#REF!</definedName>
    <definedName name="ftd" localSheetId="1">#REF!</definedName>
    <definedName name="ftd">#REF!</definedName>
    <definedName name="fth" localSheetId="1">#REF!</definedName>
    <definedName name="fth">#REF!</definedName>
    <definedName name="fuji" localSheetId="1">#REF!</definedName>
    <definedName name="fuji">#REF!</definedName>
    <definedName name="fv" localSheetId="1">#REF!</definedName>
    <definedName name="fv">#REF!</definedName>
    <definedName name="fy" localSheetId="1">#REF!</definedName>
    <definedName name="fy">#REF!</definedName>
    <definedName name="fy." localSheetId="1">'[43]So lieu chung'!#REF!</definedName>
    <definedName name="fy.">'[43]So lieu chung'!#REF!</definedName>
    <definedName name="Fy_" localSheetId="1">#REF!</definedName>
    <definedName name="Fy_">#REF!</definedName>
    <definedName name="fys" localSheetId="1">[15]Girder!#REF!</definedName>
    <definedName name="fys">[15]Girder!#REF!</definedName>
    <definedName name="g" localSheetId="7" hidden="1">{"'Sheet1'!$L$16"}</definedName>
    <definedName name="g" localSheetId="8" hidden="1">{"'Sheet1'!$L$16"}</definedName>
    <definedName name="g" localSheetId="1" hidden="1">{"'Sheet1'!$L$16"}</definedName>
    <definedName name="g" localSheetId="2" hidden="1">{"'Sheet1'!$L$16"}</definedName>
    <definedName name="g" localSheetId="3" hidden="1">{"'Sheet1'!$L$16"}</definedName>
    <definedName name="g" localSheetId="4" hidden="1">{"'Sheet1'!$L$16"}</definedName>
    <definedName name="g" hidden="1">{"'Sheet1'!$L$16"}</definedName>
    <definedName name="g_" localSheetId="1">#REF!</definedName>
    <definedName name="g_">#REF!</definedName>
    <definedName name="G_C">[113]Sum!$F$2</definedName>
    <definedName name="G_ME" localSheetId="7">#REF!</definedName>
    <definedName name="G_ME" localSheetId="8">#REF!</definedName>
    <definedName name="G_ME" localSheetId="1">#REF!</definedName>
    <definedName name="G_ME">#REF!</definedName>
    <definedName name="G0.000" localSheetId="1">[108]Sheet2!#REF!</definedName>
    <definedName name="G0.000">[108]Sheet2!#REF!</definedName>
    <definedName name="G0.010" localSheetId="1">[108]Sheet2!#REF!</definedName>
    <definedName name="G0.010">[108]Sheet2!#REF!</definedName>
    <definedName name="G0.020" localSheetId="1">[108]Sheet2!#REF!</definedName>
    <definedName name="G0.020">[108]Sheet2!#REF!</definedName>
    <definedName name="G0.100" localSheetId="1">[108]Sheet2!#REF!</definedName>
    <definedName name="G0.100">[108]Sheet2!#REF!</definedName>
    <definedName name="G0.110" localSheetId="1">[108]Sheet2!#REF!</definedName>
    <definedName name="G0.110">[108]Sheet2!#REF!</definedName>
    <definedName name="G0.120" localSheetId="1">[108]Sheet2!#REF!</definedName>
    <definedName name="G0.120">[108]Sheet2!#REF!</definedName>
    <definedName name="g1." localSheetId="1">'[43]So lieu chung'!#REF!</definedName>
    <definedName name="g1.">'[43]So lieu chung'!#REF!</definedName>
    <definedName name="G1.000" localSheetId="1">[108]Sheet2!#REF!</definedName>
    <definedName name="G1.000">[108]Sheet2!#REF!</definedName>
    <definedName name="G1.011" localSheetId="1">[108]Sheet2!#REF!</definedName>
    <definedName name="G1.011">[108]Sheet2!#REF!</definedName>
    <definedName name="G1.021" localSheetId="1">[108]Sheet2!#REF!</definedName>
    <definedName name="G1.021">[108]Sheet2!#REF!</definedName>
    <definedName name="G1.031" localSheetId="1">[108]Sheet2!#REF!</definedName>
    <definedName name="G1.031">[108]Sheet2!#REF!</definedName>
    <definedName name="G1.041" localSheetId="1">[108]Sheet2!#REF!</definedName>
    <definedName name="G1.041">[108]Sheet2!#REF!</definedName>
    <definedName name="G1.051" localSheetId="1">[108]Sheet2!#REF!</definedName>
    <definedName name="G1.051">[108]Sheet2!#REF!</definedName>
    <definedName name="g2." localSheetId="1">'[43]So lieu chung'!#REF!</definedName>
    <definedName name="g2.">'[43]So lieu chung'!#REF!</definedName>
    <definedName name="G2.000" localSheetId="1">[108]Sheet2!#REF!</definedName>
    <definedName name="G2.000">[108]Sheet2!#REF!</definedName>
    <definedName name="G2.010" localSheetId="1">[108]Sheet2!#REF!</definedName>
    <definedName name="G2.010">[108]Sheet2!#REF!</definedName>
    <definedName name="G2.020" localSheetId="1">[108]Sheet2!#REF!</definedName>
    <definedName name="G2.020">[108]Sheet2!#REF!</definedName>
    <definedName name="G2.030" localSheetId="1">[108]Sheet2!#REF!</definedName>
    <definedName name="G2.030">[108]Sheet2!#REF!</definedName>
    <definedName name="G3.000" localSheetId="1">[108]Sheet2!#REF!</definedName>
    <definedName name="G3.000">[108]Sheet2!#REF!</definedName>
    <definedName name="G3.011" localSheetId="1">[108]Sheet2!#REF!</definedName>
    <definedName name="G3.011">[108]Sheet2!#REF!</definedName>
    <definedName name="G3.021" localSheetId="1">[108]Sheet2!#REF!</definedName>
    <definedName name="G3.021">[108]Sheet2!#REF!</definedName>
    <definedName name="G3.031" localSheetId="1">[108]Sheet2!#REF!</definedName>
    <definedName name="G3.031">[108]Sheet2!#REF!</definedName>
    <definedName name="G3.041" localSheetId="1">[108]Sheet2!#REF!</definedName>
    <definedName name="G3.041">[108]Sheet2!#REF!</definedName>
    <definedName name="G3.100" localSheetId="1">[108]Sheet2!#REF!</definedName>
    <definedName name="G3.100">[108]Sheet2!#REF!</definedName>
    <definedName name="G3.111" localSheetId="1">[108]Sheet2!#REF!</definedName>
    <definedName name="G3.111">[108]Sheet2!#REF!</definedName>
    <definedName name="G3.121" localSheetId="1">[108]Sheet2!#REF!</definedName>
    <definedName name="G3.121">[108]Sheet2!#REF!</definedName>
    <definedName name="G3.131" localSheetId="1">[108]Sheet2!#REF!</definedName>
    <definedName name="G3.131">[108]Sheet2!#REF!</definedName>
    <definedName name="G3.141" localSheetId="1">[108]Sheet2!#REF!</definedName>
    <definedName name="G3.141">[108]Sheet2!#REF!</definedName>
    <definedName name="G3.201" localSheetId="1">[108]Sheet2!#REF!</definedName>
    <definedName name="G3.201">[108]Sheet2!#REF!</definedName>
    <definedName name="G3.211" localSheetId="1">[108]Sheet2!#REF!</definedName>
    <definedName name="G3.211">[108]Sheet2!#REF!</definedName>
    <definedName name="G3.221" localSheetId="1">[108]Sheet2!#REF!</definedName>
    <definedName name="G3.221">[108]Sheet2!#REF!</definedName>
    <definedName name="G3.231" localSheetId="1">[108]Sheet2!#REF!</definedName>
    <definedName name="G3.231">[108]Sheet2!#REF!</definedName>
    <definedName name="G3.241" localSheetId="1">[108]Sheet2!#REF!</definedName>
    <definedName name="G3.241">[108]Sheet2!#REF!</definedName>
    <definedName name="G3.301" localSheetId="1">[108]Sheet2!#REF!</definedName>
    <definedName name="G3.301">[108]Sheet2!#REF!</definedName>
    <definedName name="G3.311" localSheetId="1">[108]Sheet2!#REF!</definedName>
    <definedName name="G3.311">[108]Sheet2!#REF!</definedName>
    <definedName name="G3.321" localSheetId="1">[108]Sheet2!#REF!</definedName>
    <definedName name="G3.321">[108]Sheet2!#REF!</definedName>
    <definedName name="G3.331" localSheetId="1">[108]Sheet2!#REF!</definedName>
    <definedName name="G3.331">[108]Sheet2!#REF!</definedName>
    <definedName name="G3.341" localSheetId="1">[108]Sheet2!#REF!</definedName>
    <definedName name="G3.341">[108]Sheet2!#REF!</definedName>
    <definedName name="G4.000" localSheetId="1">[108]Sheet2!#REF!</definedName>
    <definedName name="G4.000">[108]Sheet2!#REF!</definedName>
    <definedName name="G4.010" localSheetId="1">[108]Sheet2!#REF!</definedName>
    <definedName name="G4.010">[108]Sheet2!#REF!</definedName>
    <definedName name="G4.020" localSheetId="1">[108]Sheet2!#REF!</definedName>
    <definedName name="G4.020">[108]Sheet2!#REF!</definedName>
    <definedName name="G4.030" localSheetId="1">[108]Sheet2!#REF!</definedName>
    <definedName name="G4.030">[108]Sheet2!#REF!</definedName>
    <definedName name="G4.040" localSheetId="1">[108]Sheet2!#REF!</definedName>
    <definedName name="G4.040">[108]Sheet2!#REF!</definedName>
    <definedName name="G4.101" localSheetId="1">[108]Sheet2!#REF!</definedName>
    <definedName name="G4.101">[108]Sheet2!#REF!</definedName>
    <definedName name="G4.111" localSheetId="1">[108]Sheet2!#REF!</definedName>
    <definedName name="G4.111">[108]Sheet2!#REF!</definedName>
    <definedName name="G4.121" localSheetId="1">[108]Sheet2!#REF!</definedName>
    <definedName name="G4.121">[108]Sheet2!#REF!</definedName>
    <definedName name="G4.131" localSheetId="1">[108]Sheet2!#REF!</definedName>
    <definedName name="G4.131">[108]Sheet2!#REF!</definedName>
    <definedName name="G4.141" localSheetId="1">[108]Sheet2!#REF!</definedName>
    <definedName name="G4.141">[108]Sheet2!#REF!</definedName>
    <definedName name="G4.151" localSheetId="1">[108]Sheet2!#REF!</definedName>
    <definedName name="G4.151">[108]Sheet2!#REF!</definedName>
    <definedName name="G4.161" localSheetId="1">[108]Sheet2!#REF!</definedName>
    <definedName name="G4.161">[108]Sheet2!#REF!</definedName>
    <definedName name="G4.171" localSheetId="1">[108]Sheet2!#REF!</definedName>
    <definedName name="G4.171">[108]Sheet2!#REF!</definedName>
    <definedName name="G4.200" localSheetId="1">[108]Sheet2!#REF!</definedName>
    <definedName name="G4.200">[108]Sheet2!#REF!</definedName>
    <definedName name="G4.210" localSheetId="1">[108]Sheet2!#REF!</definedName>
    <definedName name="G4.210">[108]Sheet2!#REF!</definedName>
    <definedName name="G4.220" localSheetId="1">[108]Sheet2!#REF!</definedName>
    <definedName name="G4.220">[108]Sheet2!#REF!</definedName>
    <definedName name="g40g40" localSheetId="1">[114]tuong!#REF!</definedName>
    <definedName name="g40g40">[114]tuong!#REF!</definedName>
    <definedName name="gach" localSheetId="7">#REF!</definedName>
    <definedName name="gach" localSheetId="8">#REF!</definedName>
    <definedName name="gach" localSheetId="1">#REF!</definedName>
    <definedName name="gach">#REF!</definedName>
    <definedName name="gachblock">'[56]Gia vat tu'!$E$55</definedName>
    <definedName name="gachllatnen30x30" localSheetId="1">'[115]Gia vat tu'!#REF!</definedName>
    <definedName name="gachllatnen30x30">'[115]Gia vat tu'!#REF!</definedName>
    <definedName name="gachllatnen40x40" localSheetId="1">'[115]Gia vat tu'!#REF!</definedName>
    <definedName name="gachllatnen40x40">'[115]Gia vat tu'!#REF!</definedName>
    <definedName name="gachllatnen50x50" localSheetId="1">'[116]Gia vat tu'!#REF!</definedName>
    <definedName name="gachllatnen50x50">'[116]Gia vat tu'!#REF!</definedName>
    <definedName name="GAHT" localSheetId="1">#REF!</definedName>
    <definedName name="GAHT">#REF!</definedName>
    <definedName name="GaicapbocCuXLPEPVCPVCloaiCEVV18den35kV" localSheetId="1">#REF!</definedName>
    <definedName name="GaicapbocCuXLPEPVCPVCloaiCEVV18den35kV">#REF!</definedName>
    <definedName name="gama">[96]Pier!$G$319</definedName>
    <definedName name="gamatc">'[117]DO AM DT'!$AD$84</definedName>
    <definedName name="gas" localSheetId="1">#REF!</definedName>
    <definedName name="gas">#REF!</definedName>
    <definedName name="Gb">[96]Pier!$G$318</definedName>
    <definedName name="gc">[118]gvl!$N$28</definedName>
    <definedName name="GC_CT">[119]Gia_GC_Satthep!$C$7</definedName>
    <definedName name="GC_CT1">[120]Gia_GC_Satthep!$C$7</definedName>
    <definedName name="GC_DN" localSheetId="1">#REF!</definedName>
    <definedName name="GC_DN">#REF!</definedName>
    <definedName name="GC_HT" localSheetId="1">#REF!</definedName>
    <definedName name="GC_HT">#REF!</definedName>
    <definedName name="GC_TD" localSheetId="1">#REF!</definedName>
    <definedName name="GC_TD">#REF!</definedName>
    <definedName name="gchi">[35]gVL!$P$33</definedName>
    <definedName name="gcHT">[121]TT04!$J$37</definedName>
    <definedName name="GCM">'[122]GVL-NC-M'!$A$127:$E$232</definedName>
    <definedName name="GCP" localSheetId="1">[123]ctdz35!#REF!</definedName>
    <definedName name="GCP">[123]ctdz35!#REF!</definedName>
    <definedName name="gd">[29]gVL!$N$29</definedName>
    <definedName name="geff" localSheetId="1">#REF!</definedName>
    <definedName name="geff">#REF!</definedName>
    <definedName name="geo" localSheetId="7">#REF!</definedName>
    <definedName name="geo" localSheetId="8">#REF!</definedName>
    <definedName name="geo" localSheetId="1">#REF!</definedName>
    <definedName name="geo">#REF!</definedName>
    <definedName name="GETVAR">[97]Function!$B$37</definedName>
    <definedName name="gf" localSheetId="1">[31]Sheet1!#REF!</definedName>
    <definedName name="gf">[31]Sheet1!#REF!</definedName>
    <definedName name="gg" localSheetId="7">#REF!</definedName>
    <definedName name="gg" localSheetId="8">#REF!</definedName>
    <definedName name="gg" localSheetId="1">#REF!</definedName>
    <definedName name="gg">#REF!</definedName>
    <definedName name="gggg" localSheetId="1" hidden="1">{"'Sheet1'!$L$16"}</definedName>
    <definedName name="gggg" localSheetId="2" hidden="1">{"'Sheet1'!$L$16"}</definedName>
    <definedName name="gggg" localSheetId="3" hidden="1">{"'Sheet1'!$L$16"}</definedName>
    <definedName name="gggg" localSheetId="4" hidden="1">{"'Sheet1'!$L$16"}</definedName>
    <definedName name="gggg" hidden="1">{"'Sheet1'!$L$16"}</definedName>
    <definedName name="ghichu" localSheetId="1">#REF!</definedName>
    <definedName name="ghichu">#REF!</definedName>
    <definedName name="ghip" localSheetId="7">#REF!</definedName>
    <definedName name="ghip" localSheetId="8">#REF!</definedName>
    <definedName name="ghip" localSheetId="1">#REF!</definedName>
    <definedName name="ghip">#REF!</definedName>
    <definedName name="gia" localSheetId="7">#REF!</definedName>
    <definedName name="gia" localSheetId="8">#REF!</definedName>
    <definedName name="gia" localSheetId="1">#REF!</definedName>
    <definedName name="gia">#REF!</definedName>
    <definedName name="Gia_ban_dien_sc">'[62]Co so'!$O$13</definedName>
    <definedName name="Gia_ban_dien_tc">'[62]Co so'!$O$14</definedName>
    <definedName name="Gia_CT" localSheetId="7">#REF!</definedName>
    <definedName name="Gia_CT" localSheetId="8">#REF!</definedName>
    <definedName name="Gia_CT" localSheetId="1">#REF!</definedName>
    <definedName name="Gia_CT">#REF!</definedName>
    <definedName name="GIA_CU_LY_VAN_CHUYEN" localSheetId="7">#REF!</definedName>
    <definedName name="GIA_CU_LY_VAN_CHUYEN" localSheetId="8">#REF!</definedName>
    <definedName name="GIA_CU_LY_VAN_CHUYEN" localSheetId="1">#REF!</definedName>
    <definedName name="GIA_CU_LY_VAN_CHUYEN">#REF!</definedName>
    <definedName name="GIA_LANGSON">'[124]VL-NC-M'!$B$9:$S$229</definedName>
    <definedName name="gia_tien" localSheetId="7">#REF!</definedName>
    <definedName name="gia_tien" localSheetId="8">#REF!</definedName>
    <definedName name="gia_tien" localSheetId="1">#REF!</definedName>
    <definedName name="gia_tien">#REF!</definedName>
    <definedName name="gia_tien_BTN" localSheetId="7">#REF!</definedName>
    <definedName name="gia_tien_BTN" localSheetId="8">#REF!</definedName>
    <definedName name="gia_tien_BTN" localSheetId="1">#REF!</definedName>
    <definedName name="gia_tien_BTN">#REF!</definedName>
    <definedName name="Gia_VT" localSheetId="7">#REF!</definedName>
    <definedName name="Gia_VT" localSheetId="8">#REF!</definedName>
    <definedName name="Gia_VT" localSheetId="1">#REF!</definedName>
    <definedName name="Gia_VT">#REF!</definedName>
    <definedName name="GIA_XEPANGHIENG_Q">[125]GVL!$B$12:$S$239</definedName>
    <definedName name="GiaCaMay" localSheetId="1">[16]GIAVL!#REF!</definedName>
    <definedName name="GiaCaMay">[16]GIAVL!#REF!</definedName>
    <definedName name="GiacapAvanxoanLVABCXLPE" localSheetId="1">#REF!</definedName>
    <definedName name="GiacapAvanxoanLVABCXLPE">#REF!</definedName>
    <definedName name="GiacapbocCuXLPEPVCDSTAPVCloaiCEVVST" localSheetId="1">#REF!</definedName>
    <definedName name="GiacapbocCuXLPEPVCDSTAPVCloaiCEVVST">#REF!</definedName>
    <definedName name="GiacapbocCuXLPEPVCDSTPVCloaiCEVVST12den24kV" localSheetId="1">#REF!</definedName>
    <definedName name="GiacapbocCuXLPEPVCDSTPVCloaiCEVVST12den24kV">#REF!</definedName>
    <definedName name="GiacapbocCuXLPEPVCDSTPVCloaiCEVVST18den35kV" localSheetId="1">#REF!</definedName>
    <definedName name="GiacapbocCuXLPEPVCDSTPVCloaiCEVVST18den35kV">#REF!</definedName>
    <definedName name="GiacapbocCuXLPEPVCloaiCEV" localSheetId="1">#REF!</definedName>
    <definedName name="GiacapbocCuXLPEPVCloaiCEV">#REF!</definedName>
    <definedName name="GiacapbocCuXLPEPVCloaiCEV12den24kV" localSheetId="1">#REF!</definedName>
    <definedName name="GiacapbocCuXLPEPVCloaiCEV12den24kV">#REF!</definedName>
    <definedName name="GiacapbocCuXLPEPVCloaiCEV18den35kV" localSheetId="1">#REF!</definedName>
    <definedName name="GiacapbocCuXLPEPVCloaiCEV18den35kV">#REF!</definedName>
    <definedName name="GiacapbocCuXLPEPVCPVCloaiCEVV12den24kV" localSheetId="1">#REF!</definedName>
    <definedName name="GiacapbocCuXLPEPVCPVCloaiCEVV12den24kV">#REF!</definedName>
    <definedName name="GiacapbocCuXLPEPVCSWPVCloaiCEVVSW12den24kV" localSheetId="1">#REF!</definedName>
    <definedName name="GiacapbocCuXLPEPVCSWPVCloaiCEVVSW12den24kV">#REF!</definedName>
    <definedName name="GiacapbocCuXLPEPVCSWPVCloaiCEVVSW18den35kV" localSheetId="1">#REF!</definedName>
    <definedName name="GiacapbocCuXLPEPVCSWPVCloaiCEVVSW18den35kV">#REF!</definedName>
    <definedName name="giacong" localSheetId="1">'[28]Bang chiet tinh TBA'!#REF!</definedName>
    <definedName name="giacong">'[28]Bang chiet tinh TBA'!#REF!</definedName>
    <definedName name="GIACONGKINH" localSheetId="1">[126]DSCBCNV!#REF!</definedName>
    <definedName name="GIACONGKINH">[126]DSCBCNV!#REF!</definedName>
    <definedName name="GiadayACbocPVC" localSheetId="1">#REF!</definedName>
    <definedName name="GiadayACbocPVC">#REF!</definedName>
    <definedName name="GiadayAS" localSheetId="1">#REF!</definedName>
    <definedName name="GiadayAS">#REF!</definedName>
    <definedName name="GiadayAtran" localSheetId="1">#REF!</definedName>
    <definedName name="GiadayAtran">#REF!</definedName>
    <definedName name="GiadayAV" localSheetId="1">#REF!</definedName>
    <definedName name="GiadayAV">#REF!</definedName>
    <definedName name="GiadayAXLPE1kVlkyhieuAE" localSheetId="1">#REF!</definedName>
    <definedName name="GiadayAXLPE1kVlkyhieuAE">#REF!</definedName>
    <definedName name="GiadaycapCEV" localSheetId="1">#REF!</definedName>
    <definedName name="GiadaycapCEV">#REF!</definedName>
    <definedName name="GiadaycapCuPVC600V" localSheetId="1">#REF!</definedName>
    <definedName name="GiadaycapCuPVC600V">#REF!</definedName>
    <definedName name="GiadayCVV" localSheetId="1">#REF!</definedName>
    <definedName name="GiadayCVV">#REF!</definedName>
    <definedName name="GiadayMtran" localSheetId="1">#REF!</definedName>
    <definedName name="GiadayMtran">#REF!</definedName>
    <definedName name="GiaHaNoiT2_2002_Q">[127]GVL!$B$7:$S$235</definedName>
    <definedName name="Giasatthep" localSheetId="1">#REF!</definedName>
    <definedName name="Giasatthep">#REF!</definedName>
    <definedName name="giatrinhap" localSheetId="1">#REF!</definedName>
    <definedName name="giatrinhap">#REF!</definedName>
    <definedName name="Giavatlieukhac" localSheetId="1">#REF!</definedName>
    <definedName name="Giavatlieukhac">#REF!</definedName>
    <definedName name="GIAVL_TRALY" localSheetId="1">#REF!</definedName>
    <definedName name="GIAVL_TRALY">#REF!</definedName>
    <definedName name="GIAVLIEUTN" localSheetId="7">#REF!</definedName>
    <definedName name="GIAVLIEUTN" localSheetId="8">#REF!</definedName>
    <definedName name="GIAVLIEUTN" localSheetId="1">#REF!</definedName>
    <definedName name="GIAVLIEUTN">#REF!</definedName>
    <definedName name="gielau">'[69]Vat tu'!$B$46</definedName>
    <definedName name="Giocong" localSheetId="7">#REF!</definedName>
    <definedName name="Giocong" localSheetId="8">#REF!</definedName>
    <definedName name="Giocong" localSheetId="1">#REF!</definedName>
    <definedName name="Giocong">#REF!</definedName>
    <definedName name="gipa5" localSheetId="1">[53]sheet12!#REF!</definedName>
    <definedName name="gipa5">[53]sheet12!#REF!</definedName>
    <definedName name="gkGTGT" localSheetId="1">#REF!</definedName>
    <definedName name="gkGTGT">#REF!</definedName>
    <definedName name="gl3p" localSheetId="7">#REF!</definedName>
    <definedName name="gl3p" localSheetId="8">#REF!</definedName>
    <definedName name="gl3p" localSheetId="1">#REF!</definedName>
    <definedName name="gl3p">#REF!</definedName>
    <definedName name="GLASSKOTE" localSheetId="1">[126]DSCBCNV!#REF!</definedName>
    <definedName name="GLASSKOTE">[126]DSCBCNV!#REF!</definedName>
    <definedName name="Glazing" localSheetId="1">'[67]DGchitiet '!#REF!</definedName>
    <definedName name="Glazing">'[67]DGchitiet '!#REF!</definedName>
    <definedName name="glc">[96]Pier!$G$54</definedName>
    <definedName name="gld" localSheetId="1">#REF!</definedName>
    <definedName name="gld">#REF!</definedName>
    <definedName name="GN_KEODAI" localSheetId="1">#REF!</definedName>
    <definedName name="GN_KEODAI">#REF!</definedName>
    <definedName name="GN_LUYKE" localSheetId="1">#REF!</definedName>
    <definedName name="GN_LUYKE">#REF!</definedName>
    <definedName name="GN_NAMNAY">'[128]Bieu I - 1_NS tinh LIVE'!$BM:$BM</definedName>
    <definedName name="Gnd">[96]Pier!$G$51</definedName>
    <definedName name="Go" localSheetId="1">[59]T.Tinh!#REF!</definedName>
    <definedName name="Go">[59]T.Tinh!#REF!</definedName>
    <definedName name="GO.110" localSheetId="1">#REF!</definedName>
    <definedName name="GO.110">#REF!</definedName>
    <definedName name="GO.25" localSheetId="1">#REF!</definedName>
    <definedName name="GO.25">#REF!</definedName>
    <definedName name="GO.39" localSheetId="1">#REF!</definedName>
    <definedName name="GO.39">#REF!</definedName>
    <definedName name="GO.52" localSheetId="1">#REF!</definedName>
    <definedName name="GO.52">#REF!</definedName>
    <definedName name="GO.65" localSheetId="1">#REF!</definedName>
    <definedName name="GO.65">#REF!</definedName>
    <definedName name="GO.81" localSheetId="1">#REF!</definedName>
    <definedName name="GO.81">#REF!</definedName>
    <definedName name="GO.9" localSheetId="1">#REF!</definedName>
    <definedName name="GO.9">#REF!</definedName>
    <definedName name="GoBack" localSheetId="3">[95]Sheet1!GoBack</definedName>
    <definedName name="GoBack">[95]Sheet1!GoBack</definedName>
    <definedName name="goc" localSheetId="1">'[28]Bang chiet tinh TBA'!#REF!</definedName>
    <definedName name="goc">'[28]Bang chiet tinh TBA'!#REF!</definedName>
    <definedName name="Goc32x3" localSheetId="7">#REF!</definedName>
    <definedName name="Goc32x3" localSheetId="8">#REF!</definedName>
    <definedName name="Goc32x3" localSheetId="1">#REF!</definedName>
    <definedName name="Goc32x3">#REF!</definedName>
    <definedName name="Goc35x3" localSheetId="7">#REF!</definedName>
    <definedName name="Goc35x3" localSheetId="8">#REF!</definedName>
    <definedName name="Goc35x3" localSheetId="1">#REF!</definedName>
    <definedName name="Goc35x3">#REF!</definedName>
    <definedName name="Goc40x4" localSheetId="7">#REF!</definedName>
    <definedName name="Goc40x4" localSheetId="8">#REF!</definedName>
    <definedName name="Goc40x4" localSheetId="1">#REF!</definedName>
    <definedName name="Goc40x4">#REF!</definedName>
    <definedName name="Goc45x4" localSheetId="7">#REF!</definedName>
    <definedName name="Goc45x4" localSheetId="8">#REF!</definedName>
    <definedName name="Goc45x4" localSheetId="1">#REF!</definedName>
    <definedName name="Goc45x4">#REF!</definedName>
    <definedName name="Goc50x5" localSheetId="7">#REF!</definedName>
    <definedName name="Goc50x5" localSheetId="8">#REF!</definedName>
    <definedName name="Goc50x5" localSheetId="1">#REF!</definedName>
    <definedName name="Goc50x5">#REF!</definedName>
    <definedName name="Goc63x6" localSheetId="7">#REF!</definedName>
    <definedName name="Goc63x6" localSheetId="8">#REF!</definedName>
    <definedName name="Goc63x6" localSheetId="1">#REF!</definedName>
    <definedName name="Goc63x6">#REF!</definedName>
    <definedName name="Goc75x6" localSheetId="7">#REF!</definedName>
    <definedName name="Goc75x6" localSheetId="8">#REF!</definedName>
    <definedName name="Goc75x6" localSheetId="1">#REF!</definedName>
    <definedName name="Goc75x6">#REF!</definedName>
    <definedName name="gochong">[92]GiaVL!$F$22</definedName>
    <definedName name="govan" localSheetId="1">#REF!</definedName>
    <definedName name="govan">#REF!</definedName>
    <definedName name="GPT_GROUNDING_PT" localSheetId="1">'[129]NEW-PANEL'!#REF!</definedName>
    <definedName name="GPT_GROUNDING_PT">'[129]NEW-PANEL'!#REF!</definedName>
    <definedName name="grC">'[44]C-C'!$J$11</definedName>
    <definedName name="grD">'[44]D-D'!$J$11</definedName>
    <definedName name="gs" localSheetId="1">[31]Sheet1!#REF!</definedName>
    <definedName name="gs">[31]Sheet1!#REF!</definedName>
    <definedName name="gse" localSheetId="1">#REF!</definedName>
    <definedName name="gse">#REF!</definedName>
    <definedName name="Gtb" localSheetId="7">#REF!</definedName>
    <definedName name="Gtb" localSheetId="8">#REF!</definedName>
    <definedName name="Gtb" localSheetId="1">#REF!</definedName>
    <definedName name="Gtb">#REF!</definedName>
    <definedName name="gtbtt" localSheetId="7">#REF!</definedName>
    <definedName name="gtbtt" localSheetId="8">#REF!</definedName>
    <definedName name="gtbtt" localSheetId="1">#REF!</definedName>
    <definedName name="gtbtt">#REF!</definedName>
    <definedName name="gtc" localSheetId="1">#REF!</definedName>
    <definedName name="gtc">#REF!</definedName>
    <definedName name="gtchen">[35]gVL!$P$31</definedName>
    <definedName name="GTRI" localSheetId="1">#REF!</definedName>
    <definedName name="GTRI">#REF!</definedName>
    <definedName name="gtst" localSheetId="7">#REF!</definedName>
    <definedName name="gtst" localSheetId="8">#REF!</definedName>
    <definedName name="gtst" localSheetId="1">#REF!</definedName>
    <definedName name="gtst">#REF!</definedName>
    <definedName name="GTXL" localSheetId="7">#REF!</definedName>
    <definedName name="GTXL" localSheetId="8">#REF!</definedName>
    <definedName name="GTXL" localSheetId="1">#REF!</definedName>
    <definedName name="GTXL">#REF!</definedName>
    <definedName name="gv">[29]gVL!$N$22</definedName>
    <definedName name="gvl">[130]GVL!$A$6:$F$131</definedName>
    <definedName name="GVL_LDT" localSheetId="1">#REF!</definedName>
    <definedName name="GVL_LDT">#REF!</definedName>
    <definedName name="gvt">[131]GVT!$B$7:$H$106</definedName>
    <definedName name="Gxl" localSheetId="7">#REF!</definedName>
    <definedName name="Gxl" localSheetId="8">#REF!</definedName>
    <definedName name="Gxl" localSheetId="1">#REF!</definedName>
    <definedName name="Gxl">#REF!</definedName>
    <definedName name="gxltt" localSheetId="7">#REF!</definedName>
    <definedName name="gxltt" localSheetId="8">#REF!</definedName>
    <definedName name="gxltt" localSheetId="1">#REF!</definedName>
    <definedName name="gxltt">#REF!</definedName>
    <definedName name="gxm">[35]gVL!$P$32</definedName>
    <definedName name="h" localSheetId="7" hidden="1">{"'Sheet1'!$L$16"}</definedName>
    <definedName name="h" localSheetId="8" hidden="1">{"'Sheet1'!$L$16"}</definedName>
    <definedName name="h" localSheetId="1" hidden="1">{"'Sheet1'!$L$16"}</definedName>
    <definedName name="h" localSheetId="2" hidden="1">{"'Sheet1'!$L$16"}</definedName>
    <definedName name="h" localSheetId="3" hidden="1">{"'Sheet1'!$L$16"}</definedName>
    <definedName name="h" localSheetId="4" hidden="1">{"'Sheet1'!$L$16"}</definedName>
    <definedName name="h" hidden="1">{"'Sheet1'!$L$16"}</definedName>
    <definedName name="H." localSheetId="1">[42]SLCB!#REF!</definedName>
    <definedName name="H.">[42]SLCB!#REF!</definedName>
    <definedName name="h.2" localSheetId="1">[132]Sheet1!#REF!</definedName>
    <definedName name="h.2">[132]Sheet1!#REF!</definedName>
    <definedName name="h_" localSheetId="1">#REF!</definedName>
    <definedName name="h_">#REF!</definedName>
    <definedName name="h__" localSheetId="1">#REF!</definedName>
    <definedName name="h__">#REF!</definedName>
    <definedName name="h_0" localSheetId="1">#REF!</definedName>
    <definedName name="h_0">#REF!</definedName>
    <definedName name="H_1" localSheetId="1">#REF!</definedName>
    <definedName name="H_1">#REF!</definedName>
    <definedName name="H_2" localSheetId="1">#REF!</definedName>
    <definedName name="H_2">#REF!</definedName>
    <definedName name="H_3" localSheetId="1">#REF!</definedName>
    <definedName name="H_3">#REF!</definedName>
    <definedName name="H_30" localSheetId="1">#REF!</definedName>
    <definedName name="H_30">#REF!</definedName>
    <definedName name="H_THUCHTHH" localSheetId="7">#REF!</definedName>
    <definedName name="H_THUCHTHH" localSheetId="8">#REF!</definedName>
    <definedName name="H_THUCHTHH" localSheetId="1">#REF!</definedName>
    <definedName name="H_THUCHTHH">#REF!</definedName>
    <definedName name="H_THUCTT" localSheetId="7">#REF!</definedName>
    <definedName name="H_THUCTT" localSheetId="8">#REF!</definedName>
    <definedName name="H_THUCTT" localSheetId="1">#REF!</definedName>
    <definedName name="H_THUCTT">#REF!</definedName>
    <definedName name="h0" localSheetId="1">#REF!</definedName>
    <definedName name="h0">#REF!</definedName>
    <definedName name="H0.001" localSheetId="1">[108]Sheet2!#REF!</definedName>
    <definedName name="H0.001">[108]Sheet2!#REF!</definedName>
    <definedName name="H0.011" localSheetId="1">[108]Sheet2!#REF!</definedName>
    <definedName name="H0.011">[108]Sheet2!#REF!</definedName>
    <definedName name="H0.021" localSheetId="1">[108]Sheet2!#REF!</definedName>
    <definedName name="H0.021">[108]Sheet2!#REF!</definedName>
    <definedName name="H0.031" localSheetId="1">[108]Sheet2!#REF!</definedName>
    <definedName name="H0.031">[108]Sheet2!#REF!</definedName>
    <definedName name="h1." localSheetId="1">'[43]So lieu chung'!#REF!</definedName>
    <definedName name="h1.">'[43]So lieu chung'!#REF!</definedName>
    <definedName name="h1_" localSheetId="1">'[36]Xuly Data'!#REF!</definedName>
    <definedName name="h1_">'[36]Xuly Data'!#REF!</definedName>
    <definedName name="h18x" localSheetId="1">#REF!</definedName>
    <definedName name="h18x">#REF!</definedName>
    <definedName name="h2." localSheetId="1">'[43]So lieu chung'!#REF!</definedName>
    <definedName name="h2.">'[43]So lieu chung'!#REF!</definedName>
    <definedName name="h2_" localSheetId="1">'[36]Xuly Data'!#REF!</definedName>
    <definedName name="h2_">'[36]Xuly Data'!#REF!</definedName>
    <definedName name="h3." localSheetId="1">'[43]So lieu chung'!#REF!</definedName>
    <definedName name="h3.">'[43]So lieu chung'!#REF!</definedName>
    <definedName name="h3_" localSheetId="1">'[36]Xuly Data'!#REF!</definedName>
    <definedName name="h3_">'[36]Xuly Data'!#REF!</definedName>
    <definedName name="h30x" localSheetId="1">#REF!</definedName>
    <definedName name="h30x">#REF!</definedName>
    <definedName name="h4." localSheetId="1">'[43]So lieu chung'!#REF!</definedName>
    <definedName name="h4.">'[43]So lieu chung'!#REF!</definedName>
    <definedName name="h4_" localSheetId="1">'[36]Xuly Data'!#REF!</definedName>
    <definedName name="h4_">'[36]Xuly Data'!#REF!</definedName>
    <definedName name="h5." localSheetId="1">'[43]So lieu chung'!#REF!</definedName>
    <definedName name="h5.">'[43]So lieu chung'!#REF!</definedName>
    <definedName name="h5_" localSheetId="1">'[36]Xuly Data'!#REF!</definedName>
    <definedName name="h5_">'[36]Xuly Data'!#REF!</definedName>
    <definedName name="h6." localSheetId="1">'[43]So lieu chung'!#REF!</definedName>
    <definedName name="h6.">'[43]So lieu chung'!#REF!</definedName>
    <definedName name="h6_" localSheetId="1">'[36]Xuly Data'!#REF!</definedName>
    <definedName name="h6_">'[36]Xuly Data'!#REF!</definedName>
    <definedName name="h7.5" localSheetId="1">[53]sheet12!#REF!</definedName>
    <definedName name="h7.5">[53]sheet12!#REF!</definedName>
    <definedName name="h7_" localSheetId="1">'[36]Xuly Data'!#REF!</definedName>
    <definedName name="h7_">'[36]Xuly Data'!#REF!</definedName>
    <definedName name="h8.5" localSheetId="1">[53]sheet12!#REF!</definedName>
    <definedName name="h8.5">[53]sheet12!#REF!</definedName>
    <definedName name="ha" localSheetId="1">#REF!</definedName>
    <definedName name="ha">#REF!</definedName>
    <definedName name="ha." localSheetId="1">'[43]So lieu chung'!#REF!</definedName>
    <definedName name="ha.">'[43]So lieu chung'!#REF!</definedName>
    <definedName name="Hamyen" localSheetId="1">[61]TTVanChuyen!#REF!</definedName>
    <definedName name="Hamyen">[61]TTVanChuyen!#REF!</definedName>
    <definedName name="han">'[20]he so'!$B$10</definedName>
    <definedName name="HANG" localSheetId="1" hidden="1">{#N/A,#N/A,FALSE,"Chi tiÆt"}</definedName>
    <definedName name="HANG" localSheetId="2" hidden="1">{#N/A,#N/A,FALSE,"Chi tiÆt"}</definedName>
    <definedName name="HANG" localSheetId="3" hidden="1">{#N/A,#N/A,FALSE,"Chi tiÆt"}</definedName>
    <definedName name="HANG" localSheetId="4" hidden="1">{#N/A,#N/A,FALSE,"Chi tiÆt"}</definedName>
    <definedName name="HANG" hidden="1">{#N/A,#N/A,FALSE,"Chi tiÆt"}</definedName>
    <definedName name="hangmuc" localSheetId="1">#REF!</definedName>
    <definedName name="hangmuc">#REF!</definedName>
    <definedName name="Hanoi">[66]TTVanChuyen!$J$4</definedName>
    <definedName name="HapCKVA" localSheetId="1">#REF!</definedName>
    <definedName name="HapCKVA">#REF!</definedName>
    <definedName name="HapCKvar" localSheetId="1">#REF!</definedName>
    <definedName name="HapCKvar">#REF!</definedName>
    <definedName name="HapCKW" localSheetId="1">#REF!</definedName>
    <definedName name="HapCKW">#REF!</definedName>
    <definedName name="HapIKVA" localSheetId="1">#REF!</definedName>
    <definedName name="HapIKVA">#REF!</definedName>
    <definedName name="HapIKvar" localSheetId="1">#REF!</definedName>
    <definedName name="HapIKvar">#REF!</definedName>
    <definedName name="HapIKW" localSheetId="1">#REF!</definedName>
    <definedName name="HapIKW">#REF!</definedName>
    <definedName name="HapKVA" localSheetId="1">#REF!</definedName>
    <definedName name="HapKVA">#REF!</definedName>
    <definedName name="HapSKVA" localSheetId="1">#REF!</definedName>
    <definedName name="HapSKVA">#REF!</definedName>
    <definedName name="HapSKW" localSheetId="1">#REF!</definedName>
    <definedName name="HapSKW">#REF!</definedName>
    <definedName name="Hb">'[81]Lç khoan LK1'!$E$17</definedName>
    <definedName name="hb." localSheetId="1">'[43]So lieu chung'!#REF!</definedName>
    <definedName name="hb.">'[43]So lieu chung'!#REF!</definedName>
    <definedName name="Hbb" localSheetId="1">#REF!</definedName>
    <definedName name="Hbb">#REF!</definedName>
    <definedName name="HBC" localSheetId="1">#REF!</definedName>
    <definedName name="HBC">#REF!</definedName>
    <definedName name="HBL" localSheetId="1">#REF!</definedName>
    <definedName name="HBL">#REF!</definedName>
    <definedName name="Hbtt" localSheetId="1">#REF!</definedName>
    <definedName name="Hbtt">#REF!</definedName>
    <definedName name="Hc" localSheetId="1">#REF!</definedName>
    <definedName name="Hc">#REF!</definedName>
    <definedName name="hc." localSheetId="1">'[43]So lieu chung'!#REF!</definedName>
    <definedName name="hc.">'[43]So lieu chung'!#REF!</definedName>
    <definedName name="Hcb" localSheetId="1">#REF!</definedName>
    <definedName name="Hcb">#REF!</definedName>
    <definedName name="hcg" localSheetId="1">[31]Sheet1!#REF!</definedName>
    <definedName name="hcg">[31]Sheet1!#REF!</definedName>
    <definedName name="HCM" localSheetId="7">#REF!</definedName>
    <definedName name="HCM" localSheetId="8">#REF!</definedName>
    <definedName name="HCM" localSheetId="1">#REF!</definedName>
    <definedName name="HCM">#REF!</definedName>
    <definedName name="HCPH" localSheetId="1">#REF!</definedName>
    <definedName name="HCPH">#REF!</definedName>
    <definedName name="HCS" localSheetId="1">#REF!</definedName>
    <definedName name="HCS">#REF!</definedName>
    <definedName name="Hctt" localSheetId="1">#REF!</definedName>
    <definedName name="Hctt">#REF!</definedName>
    <definedName name="HCU" localSheetId="1">#REF!</definedName>
    <definedName name="HCU">#REF!</definedName>
    <definedName name="Hd" localSheetId="1">#REF!</definedName>
    <definedName name="Hd">#REF!</definedName>
    <definedName name="Hdao">0.3</definedName>
    <definedName name="Hdap">5.2</definedName>
    <definedName name="Hdb" localSheetId="1">#REF!</definedName>
    <definedName name="Hdb">#REF!</definedName>
    <definedName name="HDC" localSheetId="1">#REF!</definedName>
    <definedName name="HDC">#REF!</definedName>
    <definedName name="hdd" localSheetId="1">#REF!</definedName>
    <definedName name="hdd">#REF!</definedName>
    <definedName name="hdn" localSheetId="1">#REF!</definedName>
    <definedName name="hdn">#REF!</definedName>
    <definedName name="Hdtt" localSheetId="1">#REF!</definedName>
    <definedName name="Hdtt">#REF!</definedName>
    <definedName name="HDTV" localSheetId="1">[126]DSCBCNV!#REF!</definedName>
    <definedName name="HDTV">[126]DSCBCNV!#REF!</definedName>
    <definedName name="HDU" localSheetId="1">#REF!</definedName>
    <definedName name="HDU">#REF!</definedName>
    <definedName name="He" localSheetId="1">#REF!</definedName>
    <definedName name="He">#REF!</definedName>
    <definedName name="He_so" localSheetId="1">#REF!</definedName>
    <definedName name="He_so">#REF!</definedName>
    <definedName name="HE_SO_KHO_KHAN_CANG_DAY" localSheetId="7">#REF!</definedName>
    <definedName name="HE_SO_KHO_KHAN_CANG_DAY" localSheetId="8">#REF!</definedName>
    <definedName name="HE_SO_KHO_KHAN_CANG_DAY" localSheetId="1">#REF!</definedName>
    <definedName name="HE_SO_KHO_KHAN_CANG_DAY">#REF!</definedName>
    <definedName name="Heä_soá_laép_xaø_H">1.7</definedName>
    <definedName name="heä_soá_sình_laày" localSheetId="7">#REF!</definedName>
    <definedName name="heä_soá_sình_laày" localSheetId="8">#REF!</definedName>
    <definedName name="heä_soá_sình_laày" localSheetId="1">#REF!</definedName>
    <definedName name="heä_soá_sình_laày">#REF!</definedName>
    <definedName name="Hematcau" localSheetId="1">[16]CHITIET!#REF!</definedName>
    <definedName name="Hematcau">[16]CHITIET!#REF!</definedName>
    <definedName name="Heso">'[100]MT DPin (2)'!$BP$99</definedName>
    <definedName name="Hg" localSheetId="1">#REF!</definedName>
    <definedName name="Hg">#REF!</definedName>
    <definedName name="hgh">[133]gVL!$P$54</definedName>
    <definedName name="hh" localSheetId="7">#REF!</definedName>
    <definedName name="hh" localSheetId="8">#REF!</definedName>
    <definedName name="HH" localSheetId="1">#REF!</definedName>
    <definedName name="HH">#REF!</definedName>
    <definedName name="HH15HT" localSheetId="1">'[5]TONGKE-HT'!#REF!</definedName>
    <definedName name="HH15HT">'[5]TONGKE-HT'!#REF!</definedName>
    <definedName name="HH16HT" localSheetId="1">'[5]TONGKE-HT'!#REF!</definedName>
    <definedName name="HH16HT">'[5]TONGKE-HT'!#REF!</definedName>
    <definedName name="HH19HT" localSheetId="1">'[5]TONGKE-HT'!#REF!</definedName>
    <definedName name="HH19HT">'[5]TONGKE-HT'!#REF!</definedName>
    <definedName name="HH20HT" localSheetId="1">'[5]TONGKE-HT'!#REF!</definedName>
    <definedName name="HH20HT">'[5]TONGKE-HT'!#REF!</definedName>
    <definedName name="HHBQ" localSheetId="1">#REF!</definedName>
    <definedName name="HHBQ">#REF!</definedName>
    <definedName name="HHcat" localSheetId="7">#REF!</definedName>
    <definedName name="HHcat" localSheetId="8">#REF!</definedName>
    <definedName name="HHcat" localSheetId="1">#REF!</definedName>
    <definedName name="HHcat">#REF!</definedName>
    <definedName name="hhcv" localSheetId="1">[134]TTTram!#REF!</definedName>
    <definedName name="hhcv">[134]TTTram!#REF!</definedName>
    <definedName name="HHda" localSheetId="7">#REF!</definedName>
    <definedName name="HHda" localSheetId="8">#REF!</definedName>
    <definedName name="HHda" localSheetId="1">#REF!</definedName>
    <definedName name="HHda">#REF!</definedName>
    <definedName name="hhda4x6" localSheetId="1">[134]TTTram!#REF!</definedName>
    <definedName name="hhda4x6">[134]TTTram!#REF!</definedName>
    <definedName name="hhh" localSheetId="1" hidden="1">#REF!</definedName>
    <definedName name="hhh" localSheetId="0" hidden="1">#REF!</definedName>
    <definedName name="hhh" localSheetId="2" hidden="1">#REF!</definedName>
    <definedName name="hhh" localSheetId="3" hidden="1">#REF!</definedName>
    <definedName name="hhh" hidden="1">#REF!</definedName>
    <definedName name="hhhh" localSheetId="1">#REF!</definedName>
    <definedName name="hhhh">#REF!</definedName>
    <definedName name="hhhhhhhhhhhh" localSheetId="1">[45]Sheet1!#REF!</definedName>
    <definedName name="hhhhhhhhhhhh">[45]Sheet1!#REF!</definedName>
    <definedName name="HHIC" localSheetId="1">#REF!</definedName>
    <definedName name="HHIC">#REF!</definedName>
    <definedName name="hhsc" localSheetId="1">[135]TT35!#REF!</definedName>
    <definedName name="hhsc">[135]TT35!#REF!</definedName>
    <definedName name="HHT" localSheetId="1">#REF!</definedName>
    <definedName name="HHT">#REF!</definedName>
    <definedName name="hhtd" localSheetId="1">[135]TT35!#REF!</definedName>
    <definedName name="hhtd">[135]TT35!#REF!</definedName>
    <definedName name="HHTT" localSheetId="7">#REF!</definedName>
    <definedName name="HHTT" localSheetId="8">#REF!</definedName>
    <definedName name="HHTT" localSheetId="1">#REF!</definedName>
    <definedName name="HHTT">#REF!</definedName>
    <definedName name="HHUHOI">#N/A</definedName>
    <definedName name="HHxm" localSheetId="1">#REF!</definedName>
    <definedName name="HHxm">#REF!</definedName>
    <definedName name="HiddenRows" localSheetId="7" hidden="1">#REF!</definedName>
    <definedName name="HiddenRows" localSheetId="8" hidden="1">#REF!</definedName>
    <definedName name="HiddenRows" localSheetId="1" hidden="1">#REF!</definedName>
    <definedName name="HiddenRows" localSheetId="0" hidden="1">#REF!</definedName>
    <definedName name="HiddenRows" localSheetId="2" hidden="1">#REF!</definedName>
    <definedName name="HiddenRows" localSheetId="3" hidden="1">#REF!</definedName>
    <definedName name="HiddenRows" localSheetId="4" hidden="1">#REF!</definedName>
    <definedName name="HiddenRows" hidden="1">#REF!</definedName>
    <definedName name="hien" localSheetId="7">#REF!</definedName>
    <definedName name="hien" localSheetId="8">#REF!</definedName>
    <definedName name="hien" localSheetId="1">#REF!</definedName>
    <definedName name="hien">#REF!</definedName>
    <definedName name="HIHIHIHOI" localSheetId="1" hidden="1">{"'Sheet1'!$L$16"}</definedName>
    <definedName name="HIHIHIHOI" localSheetId="2" hidden="1">{"'Sheet1'!$L$16"}</definedName>
    <definedName name="HIHIHIHOI" localSheetId="3" hidden="1">{"'Sheet1'!$L$16"}</definedName>
    <definedName name="HIHIHIHOI" localSheetId="4" hidden="1">{"'Sheet1'!$L$16"}</definedName>
    <definedName name="HIHIHIHOI" hidden="1">{"'Sheet1'!$L$16"}</definedName>
    <definedName name="Hinh_thuc" localSheetId="7">#REF!</definedName>
    <definedName name="Hinh_thuc" localSheetId="8">#REF!</definedName>
    <definedName name="Hinh_thuc" localSheetId="1">#REF!</definedName>
    <definedName name="Hinh_thuc">#REF!</definedName>
    <definedName name="HiÕu" localSheetId="7">#REF!</definedName>
    <definedName name="HiÕu" localSheetId="8">#REF!</definedName>
    <definedName name="HiÕu" localSheetId="1">#REF!</definedName>
    <definedName name="HiÕu">#REF!</definedName>
    <definedName name="hj">[136]XL4Poppy!$B$1:$B$16</definedName>
    <definedName name="HJKL" localSheetId="1" hidden="1">{"'Sheet1'!$L$16"}</definedName>
    <definedName name="HJKL" localSheetId="2" hidden="1">{"'Sheet1'!$L$16"}</definedName>
    <definedName name="HJKL" localSheetId="3" hidden="1">{"'Sheet1'!$L$16"}</definedName>
    <definedName name="HJKL" localSheetId="4" hidden="1">{"'Sheet1'!$L$16"}</definedName>
    <definedName name="HJKL" hidden="1">{"'Sheet1'!$L$16"}</definedName>
    <definedName name="HKE" localSheetId="1">#REF!</definedName>
    <definedName name="HKE">#REF!</definedName>
    <definedName name="HKL" localSheetId="1">#REF!</definedName>
    <definedName name="HKL">#REF!</definedName>
    <definedName name="HKLHI" localSheetId="1">#REF!</definedName>
    <definedName name="HKLHI">#REF!</definedName>
    <definedName name="HKLL" localSheetId="1">#REF!</definedName>
    <definedName name="HKLL">#REF!</definedName>
    <definedName name="HKLLLO" localSheetId="1">#REF!</definedName>
    <definedName name="HKLLLO">#REF!</definedName>
    <definedName name="HLC" localSheetId="1">#REF!</definedName>
    <definedName name="HLC">#REF!</definedName>
    <definedName name="HLIC" localSheetId="1">#REF!</definedName>
    <definedName name="HLIC">#REF!</definedName>
    <definedName name="hlp." localSheetId="1">'[43]So lieu chung'!#REF!</definedName>
    <definedName name="hlp.">'[43]So lieu chung'!#REF!</definedName>
    <definedName name="HLU" localSheetId="1">#REF!</definedName>
    <definedName name="HLU">#REF!</definedName>
    <definedName name="HLW">[96]Pier!$K$21</definedName>
    <definedName name="Hmong" localSheetId="1">#REF!</definedName>
    <definedName name="Hmong">#REF!</definedName>
    <definedName name="hmot">[94]Sheet2!$E$9</definedName>
    <definedName name="HN" localSheetId="1">[46]BK04!#REF!</definedName>
    <definedName name="HN">[46]BK04!#REF!</definedName>
    <definedName name="Ho" localSheetId="1">#REF!</definedName>
    <definedName name="Ho">#REF!</definedName>
    <definedName name="Hoabinh" localSheetId="1">[46]BK04!#REF!</definedName>
    <definedName name="Hoabinh">[46]BK04!#REF!</definedName>
    <definedName name="hoc">55000</definedName>
    <definedName name="HoKY1" localSheetId="1">[46]BK04!#REF!</definedName>
    <definedName name="HoKY1">[46]BK04!#REF!</definedName>
    <definedName name="HoKy2" localSheetId="1">[46]BK04!#REF!</definedName>
    <definedName name="HoKy2">[46]BK04!#REF!</definedName>
    <definedName name="HOME_MANP" localSheetId="7">#REF!</definedName>
    <definedName name="HOME_MANP" localSheetId="8">#REF!</definedName>
    <definedName name="HOME_MANP" localSheetId="1">#REF!</definedName>
    <definedName name="HOME_MANP">#REF!</definedName>
    <definedName name="HOMEOFFICE_COST" localSheetId="7">#REF!</definedName>
    <definedName name="HOMEOFFICE_COST" localSheetId="8">#REF!</definedName>
    <definedName name="HOMEOFFICE_COST" localSheetId="1">#REF!</definedName>
    <definedName name="HOMEOFFICE_COST">#REF!</definedName>
    <definedName name="Hopnoicap" localSheetId="1">#REF!</definedName>
    <definedName name="Hopnoicap">#REF!</definedName>
    <definedName name="hp" localSheetId="1">[31]Sheet1!#REF!</definedName>
    <definedName name="hp">[31]Sheet1!#REF!</definedName>
    <definedName name="Hpl">'[81]Lç khoan LK1'!$D$215</definedName>
    <definedName name="HR" localSheetId="1">#REF!</definedName>
    <definedName name="HR">#REF!</definedName>
    <definedName name="hr_" localSheetId="1">[15]Girder!#REF!</definedName>
    <definedName name="hr_">[15]Girder!#REF!</definedName>
    <definedName name="HRC" localSheetId="1">#REF!</definedName>
    <definedName name="HRC">#REF!</definedName>
    <definedName name="hs" localSheetId="7">#REF!</definedName>
    <definedName name="hs" localSheetId="8">#REF!</definedName>
    <definedName name="hs" localSheetId="1">#REF!</definedName>
    <definedName name="hs">#REF!</definedName>
    <definedName name="Hsb" localSheetId="1">#REF!</definedName>
    <definedName name="Hsb">#REF!</definedName>
    <definedName name="hsbn" localSheetId="1">[15]Girder!#REF!</definedName>
    <definedName name="hsbn">[15]Girder!#REF!</definedName>
    <definedName name="HSCK" localSheetId="1">#REF!</definedName>
    <definedName name="HSCK">#REF!</definedName>
    <definedName name="HSCT3">0.1</definedName>
    <definedName name="hsd" localSheetId="7">#REF!</definedName>
    <definedName name="hsd" localSheetId="8">#REF!</definedName>
    <definedName name="hsd" localSheetId="1">#REF!</definedName>
    <definedName name="hsd">#REF!</definedName>
    <definedName name="hsdc" localSheetId="7">#REF!</definedName>
    <definedName name="hsdc" localSheetId="8">#REF!</definedName>
    <definedName name="hsdc" localSheetId="1">#REF!</definedName>
    <definedName name="hsdc">#REF!</definedName>
    <definedName name="hsdc1" localSheetId="7">#REF!</definedName>
    <definedName name="hsdc1" localSheetId="8">#REF!</definedName>
    <definedName name="hsdc1" localSheetId="1">#REF!</definedName>
    <definedName name="hsdc1">#REF!</definedName>
    <definedName name="HSDD" localSheetId="1">[5]phuluc1!#REF!</definedName>
    <definedName name="HSDD">[5]phuluc1!#REF!</definedName>
    <definedName name="HSDN">2.5</definedName>
    <definedName name="HSDNmay" localSheetId="1">[137]BTH!#REF!</definedName>
    <definedName name="HSDNmay">[137]BTH!#REF!</definedName>
    <definedName name="HSDNnc" localSheetId="1">[137]BTH!#REF!</definedName>
    <definedName name="HSDNnc">[137]BTH!#REF!</definedName>
    <definedName name="HSDNvl" localSheetId="1">[137]BTH!#REF!</definedName>
    <definedName name="HSDNvl">[137]BTH!#REF!</definedName>
    <definedName name="hsdt" localSheetId="1">[138]bdkdt!#REF!</definedName>
    <definedName name="hsdt">[138]bdkdt!#REF!</definedName>
    <definedName name="hSF" localSheetId="1">[31]Sheet1!#REF!</definedName>
    <definedName name="hSF">[31]Sheet1!#REF!</definedName>
    <definedName name="HSGG" localSheetId="1">#REF!</definedName>
    <definedName name="HSGG">#REF!</definedName>
    <definedName name="HSHH" localSheetId="7">#REF!</definedName>
    <definedName name="HSHH" localSheetId="8">#REF!</definedName>
    <definedName name="HSHH" localSheetId="1">#REF!</definedName>
    <definedName name="HSHH">#REF!</definedName>
    <definedName name="HSHHUT" localSheetId="7">#REF!</definedName>
    <definedName name="HSHHUT" localSheetId="8">#REF!</definedName>
    <definedName name="HSHHUT" localSheetId="1">#REF!</definedName>
    <definedName name="HSHHUT">#REF!</definedName>
    <definedName name="hsk" localSheetId="7">#REF!</definedName>
    <definedName name="hsk" localSheetId="8">#REF!</definedName>
    <definedName name="hsk" localSheetId="1">#REF!</definedName>
    <definedName name="hsk">#REF!</definedName>
    <definedName name="hskk1">[5]chitiet!$D$4</definedName>
    <definedName name="HSKK35" localSheetId="7">#REF!</definedName>
    <definedName name="HSKK35" localSheetId="8">#REF!</definedName>
    <definedName name="HSKK35" localSheetId="1">#REF!</definedName>
    <definedName name="HSKK35">#REF!</definedName>
    <definedName name="HSlanxe">[37]Solieu!$D$15</definedName>
    <definedName name="HSLX" localSheetId="7">#REF!</definedName>
    <definedName name="HSLX" localSheetId="8">#REF!</definedName>
    <definedName name="hslx" localSheetId="1">#REF!</definedName>
    <definedName name="hslx">#REF!</definedName>
    <definedName name="HSLXH">1.7</definedName>
    <definedName name="HSLXP" localSheetId="7">#REF!</definedName>
    <definedName name="HSLXP" localSheetId="8">#REF!</definedName>
    <definedName name="HSLXP" localSheetId="1">#REF!</definedName>
    <definedName name="HSLXP">#REF!</definedName>
    <definedName name="hsm">1.1289</definedName>
    <definedName name="HSMay" localSheetId="1">[137]BTH!#REF!</definedName>
    <definedName name="HSMay">[137]BTH!#REF!</definedName>
    <definedName name="HSMTC" localSheetId="1">#REF!</definedName>
    <definedName name="HSMTC">#REF!</definedName>
    <definedName name="hsn">0.5</definedName>
    <definedName name="HSNC">[139]Du_lieu!$C$6</definedName>
    <definedName name="hsnc_cau">2.5039</definedName>
    <definedName name="hsnc_cau2">1.626</definedName>
    <definedName name="hsnc_d">1.6356</definedName>
    <definedName name="hsnc_d2">1.6356</definedName>
    <definedName name="hso" localSheetId="1">[31]Sheet1!#REF!</definedName>
    <definedName name="hso">[31]Sheet1!#REF!</definedName>
    <definedName name="HSSL" localSheetId="1">#REF!</definedName>
    <definedName name="HSSL">#REF!</definedName>
    <definedName name="hßm4" localSheetId="7">#REF!</definedName>
    <definedName name="hßm4" localSheetId="8">#REF!</definedName>
    <definedName name="hßm4" localSheetId="1">#REF!</definedName>
    <definedName name="hßm4">#REF!</definedName>
    <definedName name="hstb" localSheetId="7">#REF!</definedName>
    <definedName name="hstb" localSheetId="8">#REF!</definedName>
    <definedName name="hstb" localSheetId="1">#REF!</definedName>
    <definedName name="hstb">#REF!</definedName>
    <definedName name="hstdtk" localSheetId="7">#REF!</definedName>
    <definedName name="hstdtk" localSheetId="8">#REF!</definedName>
    <definedName name="hstdtk" localSheetId="1">#REF!</definedName>
    <definedName name="hstdtk">#REF!</definedName>
    <definedName name="HSTH">'[54]BANCO (3)'!$K$122</definedName>
    <definedName name="hsthep" localSheetId="7">#REF!</definedName>
    <definedName name="hsthep" localSheetId="8">#REF!</definedName>
    <definedName name="hsthep" localSheetId="1">#REF!</definedName>
    <definedName name="hsthep">#REF!</definedName>
    <definedName name="HSTHEPDEN" localSheetId="1">#REF!</definedName>
    <definedName name="HSTHEPDEN">#REF!</definedName>
    <definedName name="Hstt" localSheetId="1">#REF!</definedName>
    <definedName name="Hstt">#REF!</definedName>
    <definedName name="HSVC1" localSheetId="7">#REF!</definedName>
    <definedName name="HSVC1" localSheetId="8">#REF!</definedName>
    <definedName name="HSVC1" localSheetId="1">#REF!</definedName>
    <definedName name="HSVC1">#REF!</definedName>
    <definedName name="HSVC2" localSheetId="7">#REF!</definedName>
    <definedName name="HSVC2" localSheetId="8">#REF!</definedName>
    <definedName name="HSVC2" localSheetId="1">#REF!</definedName>
    <definedName name="HSVC2">#REF!</definedName>
    <definedName name="HSVC3" localSheetId="7">#REF!</definedName>
    <definedName name="HSVC3" localSheetId="8">#REF!</definedName>
    <definedName name="HSVC3" localSheetId="1">#REF!</definedName>
    <definedName name="HSVC3">#REF!</definedName>
    <definedName name="HsVCVLTH" localSheetId="1">#REF!</definedName>
    <definedName name="HsVCVLTH">#REF!</definedName>
    <definedName name="hsvl" localSheetId="7">#REF!</definedName>
    <definedName name="hsvl" localSheetId="8">#REF!</definedName>
    <definedName name="hsvl">1</definedName>
    <definedName name="hsvl2">1</definedName>
    <definedName name="HT" localSheetId="7">#REF!</definedName>
    <definedName name="HT" localSheetId="8">#REF!</definedName>
    <definedName name="HT" localSheetId="1">#REF!</definedName>
    <definedName name="HT">#REF!</definedName>
    <definedName name="ht25nc" localSheetId="1">'[5]lam-moi'!#REF!</definedName>
    <definedName name="ht25nc">'[5]lam-moi'!#REF!</definedName>
    <definedName name="ht25vl" localSheetId="1">'[5]lam-moi'!#REF!</definedName>
    <definedName name="ht25vl">'[5]lam-moi'!#REF!</definedName>
    <definedName name="ht325nc" localSheetId="1">'[5]lam-moi'!#REF!</definedName>
    <definedName name="ht325nc">'[5]lam-moi'!#REF!</definedName>
    <definedName name="ht325vl" localSheetId="1">'[5]lam-moi'!#REF!</definedName>
    <definedName name="ht325vl">'[5]lam-moi'!#REF!</definedName>
    <definedName name="ht37k" localSheetId="1">'[5]lam-moi'!#REF!</definedName>
    <definedName name="ht37k">'[5]lam-moi'!#REF!</definedName>
    <definedName name="ht37nc" localSheetId="1">'[5]lam-moi'!#REF!</definedName>
    <definedName name="ht37nc">'[5]lam-moi'!#REF!</definedName>
    <definedName name="ht50nc" localSheetId="1">'[5]lam-moi'!#REF!</definedName>
    <definedName name="ht50nc">'[5]lam-moi'!#REF!</definedName>
    <definedName name="ht50vl" localSheetId="1">'[5]lam-moi'!#REF!</definedName>
    <definedName name="ht50vl">'[5]lam-moi'!#REF!</definedName>
    <definedName name="HTHH" localSheetId="7">#REF!</definedName>
    <definedName name="HTHH" localSheetId="8">#REF!</definedName>
    <definedName name="HTHH" localSheetId="1">#REF!</definedName>
    <definedName name="HTHH">#REF!</definedName>
    <definedName name="htlm" localSheetId="7" hidden="1">{"'Sheet1'!$L$16"}</definedName>
    <definedName name="htlm" localSheetId="8" hidden="1">{"'Sheet1'!$L$16"}</definedName>
    <definedName name="htlm" localSheetId="1" hidden="1">{"'Sheet1'!$L$16"}</definedName>
    <definedName name="htlm" localSheetId="2" hidden="1">{"'Sheet1'!$L$16"}</definedName>
    <definedName name="htlm" localSheetId="3" hidden="1">{"'Sheet1'!$L$16"}</definedName>
    <definedName name="htlm" localSheetId="4" hidden="1">{"'Sheet1'!$L$16"}</definedName>
    <definedName name="htlm" hidden="1">{"'Sheet1'!$L$16"}</definedName>
    <definedName name="HTML_CodePage" hidden="1">950</definedName>
    <definedName name="HTML_Control" localSheetId="7" hidden="1">{"'Sheet1'!$L$16"}</definedName>
    <definedName name="HTML_Control" localSheetId="8" hidden="1">{"'Sheet1'!$L$16"}</definedName>
    <definedName name="HTML_Control" localSheetId="1" hidden="1">{"'Sheet1'!$L$16"}</definedName>
    <definedName name="HTML_Control" localSheetId="2" hidden="1">{"'Sheet1'!$L$16"}</definedName>
    <definedName name="HTML_Control" localSheetId="3" hidden="1">{"'Sheet1'!$L$16"}</definedName>
    <definedName name="HTML_Control" localSheetId="4"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7">#REF!</definedName>
    <definedName name="HTNC" localSheetId="8">#REF!</definedName>
    <definedName name="HTNC" localSheetId="1">#REF!</definedName>
    <definedName name="HTNC">#REF!</definedName>
    <definedName name="HTS" localSheetId="1">#REF!</definedName>
    <definedName name="HTS">#REF!</definedName>
    <definedName name="HTT" localSheetId="1">#REF!</definedName>
    <definedName name="HTT">#REF!</definedName>
    <definedName name="HTU" localSheetId="1">#REF!</definedName>
    <definedName name="HTU">#REF!</definedName>
    <definedName name="HTVL" localSheetId="7">#REF!</definedName>
    <definedName name="HTVL" localSheetId="8">#REF!</definedName>
    <definedName name="HTVL" localSheetId="1">#REF!</definedName>
    <definedName name="HTVL">#REF!</definedName>
    <definedName name="hu" localSheetId="7" hidden="1">{"'Sheet1'!$L$16"}</definedName>
    <definedName name="hu" localSheetId="8" hidden="1">{"'Sheet1'!$L$16"}</definedName>
    <definedName name="hu" localSheetId="1" hidden="1">{"'Sheet1'!$L$16"}</definedName>
    <definedName name="hu" localSheetId="2" hidden="1">{"'Sheet1'!$L$16"}</definedName>
    <definedName name="hu" localSheetId="3" hidden="1">{"'Sheet1'!$L$16"}</definedName>
    <definedName name="hu" localSheetId="4" hidden="1">{"'Sheet1'!$L$16"}</definedName>
    <definedName name="hu" hidden="1">{"'Sheet1'!$L$16"}</definedName>
    <definedName name="hue" localSheetId="1" hidden="1">{"'Sheet1'!$L$16"}</definedName>
    <definedName name="hue" localSheetId="2" hidden="1">{"'Sheet1'!$L$16"}</definedName>
    <definedName name="hue" localSheetId="3" hidden="1">{"'Sheet1'!$L$16"}</definedName>
    <definedName name="hue" localSheetId="4" hidden="1">{"'Sheet1'!$L$16"}</definedName>
    <definedName name="hue" hidden="1">{"'Sheet1'!$L$16"}</definedName>
    <definedName name="hung" localSheetId="1" hidden="1">{"'Sheet1'!$L$16"}</definedName>
    <definedName name="hung" localSheetId="2" hidden="1">{"'Sheet1'!$L$16"}</definedName>
    <definedName name="hung" localSheetId="3" hidden="1">{"'Sheet1'!$L$16"}</definedName>
    <definedName name="hung" localSheetId="4" hidden="1">{"'Sheet1'!$L$16"}</definedName>
    <definedName name="hung" hidden="1">{"'Sheet1'!$L$16"}</definedName>
    <definedName name="huong">[140]XL4Poppy!$C$31</definedName>
    <definedName name="HUU" localSheetId="7" hidden="1">{"'Sheet1'!$L$16"}</definedName>
    <definedName name="HUU" localSheetId="8" hidden="1">{"'Sheet1'!$L$16"}</definedName>
    <definedName name="HUU" localSheetId="1" hidden="1">{"'Sheet1'!$L$16"}</definedName>
    <definedName name="HUU" localSheetId="2" hidden="1">{"'Sheet1'!$L$16"}</definedName>
    <definedName name="HUU" localSheetId="3" hidden="1">{"'Sheet1'!$L$16"}</definedName>
    <definedName name="HUU" localSheetId="4" hidden="1">{"'Sheet1'!$L$16"}</definedName>
    <definedName name="HUU" hidden="1">{"'Sheet1'!$L$16"}</definedName>
    <definedName name="huy" localSheetId="7" hidden="1">{"'Sheet1'!$L$16"}</definedName>
    <definedName name="huy" localSheetId="8" hidden="1">{"'Sheet1'!$L$16"}</definedName>
    <definedName name="huy" localSheetId="1" hidden="1">{"'Sheet1'!$L$16"}</definedName>
    <definedName name="huy" localSheetId="2" hidden="1">{"'Sheet1'!$L$16"}</definedName>
    <definedName name="huy" localSheetId="3" hidden="1">{"'Sheet1'!$L$16"}</definedName>
    <definedName name="huy" localSheetId="4" hidden="1">{"'Sheet1'!$L$16"}</definedName>
    <definedName name="huy" hidden="1">{"'Sheet1'!$L$16"}</definedName>
    <definedName name="HV" localSheetId="1">#REF!</definedName>
    <definedName name="HV">#REF!</definedName>
    <definedName name="HVBC" localSheetId="1">#REF!</definedName>
    <definedName name="HVBC">#REF!</definedName>
    <definedName name="HVC" localSheetId="1">#REF!</definedName>
    <definedName name="HVC">#REF!</definedName>
    <definedName name="HVL" localSheetId="1">#REF!</definedName>
    <definedName name="HVL">#REF!</definedName>
    <definedName name="HVP" localSheetId="1">#REF!</definedName>
    <definedName name="HVP">#REF!</definedName>
    <definedName name="hvt" localSheetId="1">#REF!</definedName>
    <definedName name="hvt">#REF!</definedName>
    <definedName name="hvtb" localSheetId="1">#REF!</definedName>
    <definedName name="hvtb">#REF!</definedName>
    <definedName name="hvttt" localSheetId="1">#REF!</definedName>
    <definedName name="hvttt">#REF!</definedName>
    <definedName name="hw" localSheetId="1">[31]Sheet1!#REF!</definedName>
    <definedName name="hw">[31]Sheet1!#REF!</definedName>
    <definedName name="Hy" localSheetId="1">'[81]Lç khoan LK1'!#REF!</definedName>
    <definedName name="Hy">'[81]Lç khoan LK1'!#REF!</definedName>
    <definedName name="I" localSheetId="7">#REF!</definedName>
    <definedName name="I" localSheetId="8">#REF!</definedName>
    <definedName name="I" localSheetId="1">#REF!</definedName>
    <definedName name="I">#REF!</definedName>
    <definedName name="I_A" localSheetId="1">#REF!</definedName>
    <definedName name="I_A">#REF!</definedName>
    <definedName name="I_B" localSheetId="1">#REF!</definedName>
    <definedName name="I_B">#REF!</definedName>
    <definedName name="I_c" localSheetId="1">#REF!</definedName>
    <definedName name="I_c">#REF!</definedName>
    <definedName name="I2É6" localSheetId="1">[5]chitimc!#REF!</definedName>
    <definedName name="I2É6">[5]chitimc!#REF!</definedName>
    <definedName name="Ic" localSheetId="1">[15]Girder!#REF!</definedName>
    <definedName name="Ic">[15]Girder!#REF!</definedName>
    <definedName name="IDLAB_COST" localSheetId="7">#REF!</definedName>
    <definedName name="IDLAB_COST" localSheetId="8">#REF!</definedName>
    <definedName name="IDLAB_COST" localSheetId="1">#REF!</definedName>
    <definedName name="IDLAB_COST">#REF!</definedName>
    <definedName name="igd" localSheetId="1">[15]Girder!#REF!</definedName>
    <definedName name="igd">[15]Girder!#REF!</definedName>
    <definedName name="igs" localSheetId="1">[15]Girder!#REF!</definedName>
    <definedName name="igs">[15]Girder!#REF!</definedName>
    <definedName name="II_A" localSheetId="1">#REF!</definedName>
    <definedName name="II_A">#REF!</definedName>
    <definedName name="II_B" localSheetId="1">#REF!</definedName>
    <definedName name="II_B">#REF!</definedName>
    <definedName name="II_c" localSheetId="1">#REF!</definedName>
    <definedName name="II_c">#REF!</definedName>
    <definedName name="III_a" localSheetId="1">#REF!</definedName>
    <definedName name="III_a">#REF!</definedName>
    <definedName name="III_B" localSheetId="1">#REF!</definedName>
    <definedName name="III_B">#REF!</definedName>
    <definedName name="III_c" localSheetId="1">#REF!</definedName>
    <definedName name="III_c">#REF!</definedName>
    <definedName name="im." localSheetId="1">'[43]So lieu chung'!#REF!</definedName>
    <definedName name="im.">'[43]So lieu chung'!#REF!</definedName>
    <definedName name="IND_LAB" localSheetId="7">#REF!</definedName>
    <definedName name="IND_LAB" localSheetId="8">#REF!</definedName>
    <definedName name="IND_LAB" localSheetId="1">#REF!</definedName>
    <definedName name="IND_LAB">#REF!</definedName>
    <definedName name="INDMANP" localSheetId="7">#REF!</definedName>
    <definedName name="INDMANP" localSheetId="8">#REF!</definedName>
    <definedName name="INDMANP" localSheetId="1">#REF!</definedName>
    <definedName name="INDMANP">#REF!</definedName>
    <definedName name="INF" localSheetId="1">[141]REGION!#REF!</definedName>
    <definedName name="INF">[141]REGION!#REF!</definedName>
    <definedName name="Ing" localSheetId="1">#REF!</definedName>
    <definedName name="Ing">#REF!</definedName>
    <definedName name="inputCosti" localSheetId="1">#REF!</definedName>
    <definedName name="inputCosti">#REF!</definedName>
    <definedName name="inputLf" localSheetId="1">#REF!</definedName>
    <definedName name="inputLf">#REF!</definedName>
    <definedName name="inputWTP" localSheetId="1">#REF!</definedName>
    <definedName name="inputWTP">#REF!</definedName>
    <definedName name="INT" localSheetId="1">#REF!</definedName>
    <definedName name="INT">#REF!</definedName>
    <definedName name="InteriorWork" localSheetId="1">'[67]DGchitiet '!#REF!</definedName>
    <definedName name="InteriorWork">'[67]DGchitiet '!#REF!</definedName>
    <definedName name="IO" localSheetId="1">'[41]COAT&amp;WRAP-QIOT-#3'!#REF!</definedName>
    <definedName name="IO">'[41]COAT&amp;WRAP-QIOT-#3'!#REF!</definedName>
    <definedName name="iÖn_lùc_Qu_ng_ninh" localSheetId="1">#REF!</definedName>
    <definedName name="iÖn_lùc_Qu_ng_ninh">#REF!</definedName>
    <definedName name="Ip" localSheetId="1">#REF!</definedName>
    <definedName name="Ip">#REF!</definedName>
    <definedName name="IPX" localSheetId="1">[31]Sheet1!#REF!</definedName>
    <definedName name="IPX">[31]Sheet1!#REF!</definedName>
    <definedName name="IPY" localSheetId="1">[31]Sheet1!#REF!</definedName>
    <definedName name="IPY">[31]Sheet1!#REF!</definedName>
    <definedName name="itd1.5" localSheetId="1">#REF!</definedName>
    <definedName name="itd1.5">#REF!</definedName>
    <definedName name="itdd1.5" localSheetId="1">#REF!</definedName>
    <definedName name="itdd1.5">#REF!</definedName>
    <definedName name="itddgoi" localSheetId="1">#REF!</definedName>
    <definedName name="itddgoi">#REF!</definedName>
    <definedName name="itdg" localSheetId="1">#REF!</definedName>
    <definedName name="itdg">#REF!</definedName>
    <definedName name="itdgoi" localSheetId="1">#REF!</definedName>
    <definedName name="itdgoi">#REF!</definedName>
    <definedName name="ith1.5" localSheetId="1">#REF!</definedName>
    <definedName name="ith1.5">#REF!</definedName>
    <definedName name="ithg" localSheetId="1">#REF!</definedName>
    <definedName name="ithg">#REF!</definedName>
    <definedName name="ithgoi" localSheetId="1">#REF!</definedName>
    <definedName name="ithgoi">#REF!</definedName>
    <definedName name="IWTP" localSheetId="1">#REF!</definedName>
    <definedName name="IWTP">#REF!</definedName>
    <definedName name="IX" localSheetId="1">[31]Sheet1!#REF!</definedName>
    <definedName name="IX">[31]Sheet1!#REF!</definedName>
    <definedName name="ixy" localSheetId="1">#REF!</definedName>
    <definedName name="ixy">#REF!</definedName>
    <definedName name="IY" localSheetId="1">[31]Sheet1!#REF!</definedName>
    <definedName name="IY">[31]Sheet1!#REF!</definedName>
    <definedName name="j" localSheetId="7">#REF!</definedName>
    <definedName name="j" localSheetId="8">#REF!</definedName>
    <definedName name="j" localSheetId="1" hidden="1">{"'Sheet1'!$L$16"}</definedName>
    <definedName name="j" localSheetId="2" hidden="1">{"'Sheet1'!$L$16"}</definedName>
    <definedName name="j" localSheetId="3" hidden="1">{"'Sheet1'!$L$16"}</definedName>
    <definedName name="j" localSheetId="4" hidden="1">{"'Sheet1'!$L$16"}</definedName>
    <definedName name="j" hidden="1">{"'Sheet1'!$L$16"}</definedName>
    <definedName name="J.O" localSheetId="1">#REF!</definedName>
    <definedName name="J.O">#REF!</definedName>
    <definedName name="J.O_GT" localSheetId="1">#REF!</definedName>
    <definedName name="J.O_GT">#REF!</definedName>
    <definedName name="j356C8" localSheetId="7">#REF!</definedName>
    <definedName name="j356C8" localSheetId="8">#REF!</definedName>
    <definedName name="j356C8" localSheetId="1">#REF!</definedName>
    <definedName name="j356C8">#REF!</definedName>
    <definedName name="jhjh">[35]gVL!$P$24</definedName>
    <definedName name="jidi1" localSheetId="1">[45]Sheet1!#REF!</definedName>
    <definedName name="jidi1">[45]Sheet1!#REF!</definedName>
    <definedName name="jj" localSheetId="1">[15]Girder!#REF!</definedName>
    <definedName name="jj">[15]Girder!#REF!</definedName>
    <definedName name="k" localSheetId="7">#REF!</definedName>
    <definedName name="k" localSheetId="8">#REF!</definedName>
    <definedName name="k" localSheetId="1" hidden="1">{"'Sheet1'!$L$16"}</definedName>
    <definedName name="k" localSheetId="2" hidden="1">{"'Sheet1'!$L$16"}</definedName>
    <definedName name="k" localSheetId="3" hidden="1">{"'Sheet1'!$L$16"}</definedName>
    <definedName name="k" localSheetId="4" hidden="1">{"'Sheet1'!$L$16"}</definedName>
    <definedName name="k" hidden="1">{"'Sheet1'!$L$16"}</definedName>
    <definedName name="K_L" localSheetId="1">#REF!</definedName>
    <definedName name="K_L">#REF!</definedName>
    <definedName name="K0.001" localSheetId="1">[108]Sheet2!#REF!</definedName>
    <definedName name="K0.001">[108]Sheet2!#REF!</definedName>
    <definedName name="K0.011" localSheetId="1">[108]Sheet2!#REF!</definedName>
    <definedName name="K0.011">[108]Sheet2!#REF!</definedName>
    <definedName name="K0.101" localSheetId="1">[108]Sheet2!#REF!</definedName>
    <definedName name="K0.101">[108]Sheet2!#REF!</definedName>
    <definedName name="K0.111" localSheetId="1">[108]Sheet2!#REF!</definedName>
    <definedName name="K0.111">[108]Sheet2!#REF!</definedName>
    <definedName name="K0.201" localSheetId="1">[108]Sheet2!#REF!</definedName>
    <definedName name="K0.201">[108]Sheet2!#REF!</definedName>
    <definedName name="K0.211" localSheetId="1">[108]Sheet2!#REF!</definedName>
    <definedName name="K0.211">[108]Sheet2!#REF!</definedName>
    <definedName name="K0.301" localSheetId="1">[108]Sheet2!#REF!</definedName>
    <definedName name="K0.301">[108]Sheet2!#REF!</definedName>
    <definedName name="K0.311" localSheetId="1">[108]Sheet2!#REF!</definedName>
    <definedName name="K0.311">[108]Sheet2!#REF!</definedName>
    <definedName name="K0.400" localSheetId="1">[108]Sheet2!#REF!</definedName>
    <definedName name="K0.400">[108]Sheet2!#REF!</definedName>
    <definedName name="K0.410" localSheetId="1">[108]Sheet2!#REF!</definedName>
    <definedName name="K0.410">[108]Sheet2!#REF!</definedName>
    <definedName name="K0.501" localSheetId="1">[108]Sheet2!#REF!</definedName>
    <definedName name="K0.501">[108]Sheet2!#REF!</definedName>
    <definedName name="K0.511" localSheetId="1">[108]Sheet2!#REF!</definedName>
    <definedName name="K0.511">[108]Sheet2!#REF!</definedName>
    <definedName name="K0.61" localSheetId="1">[108]Sheet2!#REF!</definedName>
    <definedName name="K0.61">[108]Sheet2!#REF!</definedName>
    <definedName name="K0.71" localSheetId="1">[108]Sheet2!#REF!</definedName>
    <definedName name="K0.71">[108]Sheet2!#REF!</definedName>
    <definedName name="K1.001" localSheetId="1">[108]Sheet2!#REF!</definedName>
    <definedName name="K1.001">[108]Sheet2!#REF!</definedName>
    <definedName name="K1.021" localSheetId="1">[108]Sheet2!#REF!</definedName>
    <definedName name="K1.021">[108]Sheet2!#REF!</definedName>
    <definedName name="K1.041" localSheetId="1">[108]Sheet2!#REF!</definedName>
    <definedName name="K1.041">[108]Sheet2!#REF!</definedName>
    <definedName name="K1.121" localSheetId="1">[108]Sheet2!#REF!</definedName>
    <definedName name="K1.121">[108]Sheet2!#REF!</definedName>
    <definedName name="K1.201" localSheetId="1">[108]Sheet2!#REF!</definedName>
    <definedName name="K1.201">[108]Sheet2!#REF!</definedName>
    <definedName name="K1.211" localSheetId="1">[108]Sheet2!#REF!</definedName>
    <definedName name="K1.211">[108]Sheet2!#REF!</definedName>
    <definedName name="K1.221" localSheetId="1">[108]Sheet2!#REF!</definedName>
    <definedName name="K1.221">[108]Sheet2!#REF!</definedName>
    <definedName name="K1.301" localSheetId="1">[108]Sheet2!#REF!</definedName>
    <definedName name="K1.301">[108]Sheet2!#REF!</definedName>
    <definedName name="K1.321" localSheetId="1">[108]Sheet2!#REF!</definedName>
    <definedName name="K1.321">[108]Sheet2!#REF!</definedName>
    <definedName name="K1.331" localSheetId="1">[108]Sheet2!#REF!</definedName>
    <definedName name="K1.331">[108]Sheet2!#REF!</definedName>
    <definedName name="K1.341" localSheetId="1">[108]Sheet2!#REF!</definedName>
    <definedName name="K1.341">[108]Sheet2!#REF!</definedName>
    <definedName name="K1.401" localSheetId="1">[108]Sheet2!#REF!</definedName>
    <definedName name="K1.401">[108]Sheet2!#REF!</definedName>
    <definedName name="K1.411" localSheetId="1">[108]Sheet2!#REF!</definedName>
    <definedName name="K1.411">[108]Sheet2!#REF!</definedName>
    <definedName name="K1.421" localSheetId="1">[108]Sheet2!#REF!</definedName>
    <definedName name="K1.421">[108]Sheet2!#REF!</definedName>
    <definedName name="K1.431" localSheetId="1">[108]Sheet2!#REF!</definedName>
    <definedName name="K1.431">[108]Sheet2!#REF!</definedName>
    <definedName name="K1.441" localSheetId="1">[108]Sheet2!#REF!</definedName>
    <definedName name="K1.441">[108]Sheet2!#REF!</definedName>
    <definedName name="k14s" localSheetId="1">[105]chitimc!#REF!</definedName>
    <definedName name="k14s">[105]chitimc!#REF!</definedName>
    <definedName name="K2.001" localSheetId="1">[108]Sheet2!#REF!</definedName>
    <definedName name="K2.001">[108]Sheet2!#REF!</definedName>
    <definedName name="K2.011" localSheetId="1">[108]Sheet2!#REF!</definedName>
    <definedName name="K2.011">[108]Sheet2!#REF!</definedName>
    <definedName name="K2.021" localSheetId="1">[108]Sheet2!#REF!</definedName>
    <definedName name="K2.021">[108]Sheet2!#REF!</definedName>
    <definedName name="K2.031" localSheetId="1">[108]Sheet2!#REF!</definedName>
    <definedName name="K2.031">[108]Sheet2!#REF!</definedName>
    <definedName name="K2.041" localSheetId="1">[108]Sheet2!#REF!</definedName>
    <definedName name="K2.041">[108]Sheet2!#REF!</definedName>
    <definedName name="K2.101" localSheetId="1">[108]Sheet2!#REF!</definedName>
    <definedName name="K2.101">[108]Sheet2!#REF!</definedName>
    <definedName name="K2.111" localSheetId="1">[108]Sheet2!#REF!</definedName>
    <definedName name="K2.111">[108]Sheet2!#REF!</definedName>
    <definedName name="K2.121" localSheetId="1">[108]Sheet2!#REF!</definedName>
    <definedName name="K2.121">[108]Sheet2!#REF!</definedName>
    <definedName name="K2.131" localSheetId="1">[108]Sheet2!#REF!</definedName>
    <definedName name="K2.131">[108]Sheet2!#REF!</definedName>
    <definedName name="K2.141" localSheetId="1">[108]Sheet2!#REF!</definedName>
    <definedName name="K2.141">[108]Sheet2!#REF!</definedName>
    <definedName name="K2.201" localSheetId="1">[108]Sheet2!#REF!</definedName>
    <definedName name="K2.201">[108]Sheet2!#REF!</definedName>
    <definedName name="K2.211" localSheetId="1">[108]Sheet2!#REF!</definedName>
    <definedName name="K2.211">[108]Sheet2!#REF!</definedName>
    <definedName name="K2.221" localSheetId="1">[108]Sheet2!#REF!</definedName>
    <definedName name="K2.221">[108]Sheet2!#REF!</definedName>
    <definedName name="K2.231" localSheetId="1">[108]Sheet2!#REF!</definedName>
    <definedName name="K2.231">[108]Sheet2!#REF!</definedName>
    <definedName name="K2.241" localSheetId="1">[108]Sheet2!#REF!</definedName>
    <definedName name="K2.241">[108]Sheet2!#REF!</definedName>
    <definedName name="K2.301" localSheetId="1">[108]Sheet2!#REF!</definedName>
    <definedName name="K2.301">[108]Sheet2!#REF!</definedName>
    <definedName name="K2.321" localSheetId="1">[108]Sheet2!#REF!</definedName>
    <definedName name="K2.321">[108]Sheet2!#REF!</definedName>
    <definedName name="K2.341" localSheetId="1">[108]Sheet2!#REF!</definedName>
    <definedName name="K2.341">[108]Sheet2!#REF!</definedName>
    <definedName name="K2.400" localSheetId="1">[108]Sheet2!#REF!</definedName>
    <definedName name="K2.400">[108]Sheet2!#REF!</definedName>
    <definedName name="K2.420" localSheetId="1">[108]Sheet2!#REF!</definedName>
    <definedName name="K2.420">[108]Sheet2!#REF!</definedName>
    <definedName name="K2.440" localSheetId="1">[108]Sheet2!#REF!</definedName>
    <definedName name="K2.440">[108]Sheet2!#REF!</definedName>
    <definedName name="K2.500" localSheetId="1">[108]Sheet2!#REF!</definedName>
    <definedName name="K2.500">[108]Sheet2!#REF!</definedName>
    <definedName name="K2.520" localSheetId="1">[108]Sheet2!#REF!</definedName>
    <definedName name="K2.520">[108]Sheet2!#REF!</definedName>
    <definedName name="K2.540" localSheetId="1">[108]Sheet2!#REF!</definedName>
    <definedName name="K2.540">[108]Sheet2!#REF!</definedName>
    <definedName name="k2b" localSheetId="7">#REF!</definedName>
    <definedName name="k2b" localSheetId="8">#REF!</definedName>
    <definedName name="k2b" localSheetId="1">#REF!</definedName>
    <definedName name="k2b">#REF!</definedName>
    <definedName name="K3.210" localSheetId="1">[108]Sheet2!#REF!</definedName>
    <definedName name="K3.210">[108]Sheet2!#REF!</definedName>
    <definedName name="K3.220" localSheetId="1">[108]Sheet2!#REF!</definedName>
    <definedName name="K3.220">[108]Sheet2!#REF!</definedName>
    <definedName name="K3.230" localSheetId="1">[108]Sheet2!#REF!</definedName>
    <definedName name="K3.230">[108]Sheet2!#REF!</definedName>
    <definedName name="K3.310" localSheetId="1">[108]Sheet2!#REF!</definedName>
    <definedName name="K3.310">[108]Sheet2!#REF!</definedName>
    <definedName name="K3.320" localSheetId="1">[108]Sheet2!#REF!</definedName>
    <definedName name="K3.320">[108]Sheet2!#REF!</definedName>
    <definedName name="K3.330" localSheetId="1">[108]Sheet2!#REF!</definedName>
    <definedName name="K3.330">[108]Sheet2!#REF!</definedName>
    <definedName name="K3.410" localSheetId="1">[108]Sheet2!#REF!</definedName>
    <definedName name="K3.410">[108]Sheet2!#REF!</definedName>
    <definedName name="K3.430" localSheetId="1">[108]Sheet2!#REF!</definedName>
    <definedName name="K3.430">[108]Sheet2!#REF!</definedName>
    <definedName name="K3.450" localSheetId="1">[108]Sheet2!#REF!</definedName>
    <definedName name="K3.450">[108]Sheet2!#REF!</definedName>
    <definedName name="K4.010" localSheetId="1">[108]Sheet2!#REF!</definedName>
    <definedName name="K4.010">[108]Sheet2!#REF!</definedName>
    <definedName name="K4.020" localSheetId="1">[108]Sheet2!#REF!</definedName>
    <definedName name="K4.020">[108]Sheet2!#REF!</definedName>
    <definedName name="K4.110" localSheetId="1">[108]Sheet2!#REF!</definedName>
    <definedName name="K4.110">[108]Sheet2!#REF!</definedName>
    <definedName name="K4.120" localSheetId="1">[108]Sheet2!#REF!</definedName>
    <definedName name="K4.120">[108]Sheet2!#REF!</definedName>
    <definedName name="K4.210" localSheetId="1">[108]Sheet2!#REF!</definedName>
    <definedName name="K4.210">[108]Sheet2!#REF!</definedName>
    <definedName name="K4.220" localSheetId="1">[108]Sheet2!#REF!</definedName>
    <definedName name="K4.220">[108]Sheet2!#REF!</definedName>
    <definedName name="K4.230" localSheetId="1">[108]Sheet2!#REF!</definedName>
    <definedName name="K4.230">[108]Sheet2!#REF!</definedName>
    <definedName name="K4.240" localSheetId="1">[108]Sheet2!#REF!</definedName>
    <definedName name="K4.240">[108]Sheet2!#REF!</definedName>
    <definedName name="KA" localSheetId="1">#REF!</definedName>
    <definedName name="KA">#REF!</definedName>
    <definedName name="KAE" localSheetId="1">#REF!</definedName>
    <definedName name="KAE">#REF!</definedName>
    <definedName name="KAS" localSheetId="1">#REF!</definedName>
    <definedName name="KAS">#REF!</definedName>
    <definedName name="kcdd" localSheetId="1">#REF!</definedName>
    <definedName name="kcdd">#REF!</definedName>
    <definedName name="KCM_TH" localSheetId="1">#REF!</definedName>
    <definedName name="KCM_TH">#REF!</definedName>
    <definedName name="kcong" localSheetId="7">#REF!</definedName>
    <definedName name="kcong" localSheetId="8">#REF!</definedName>
    <definedName name="kcong" localSheetId="1">#REF!</definedName>
    <definedName name="kcong">#REF!</definedName>
    <definedName name="kdien" localSheetId="1">#REF!</definedName>
    <definedName name="kdien">#REF!</definedName>
    <definedName name="Kepcapcacloai" localSheetId="1">#REF!</definedName>
    <definedName name="Kepcapcacloai">#REF!</definedName>
    <definedName name="Kf">[109]Abutment!$O$14</definedName>
    <definedName name="Kg_" localSheetId="1">[26]Checksection1!#REF!</definedName>
    <definedName name="Kg_">[26]Checksection1!#REF!</definedName>
    <definedName name="kh" localSheetId="1">#REF!</definedName>
    <definedName name="kh">#REF!</definedName>
    <definedName name="KH_2020" localSheetId="1">#REF!</definedName>
    <definedName name="KH_2020">#REF!</definedName>
    <definedName name="KH_Chang" localSheetId="7">#REF!</definedName>
    <definedName name="KH_Chang" localSheetId="8">#REF!</definedName>
    <definedName name="KH_Chang" localSheetId="1">#REF!</definedName>
    <definedName name="KH_Chang">#REF!</definedName>
    <definedName name="kh3.0" localSheetId="1">[142]Sheet1!#REF!</definedName>
    <definedName name="kh3.0">[142]Sheet1!#REF!</definedName>
    <definedName name="kha" localSheetId="1">#REF!</definedName>
    <definedName name="kha">#REF!</definedName>
    <definedName name="khac">2</definedName>
    <definedName name="khanang" localSheetId="1">#REF!</definedName>
    <definedName name="khanang">#REF!</definedName>
    <definedName name="Khanhdonnoitrunggiannoidieuchinh" localSheetId="1">#REF!</definedName>
    <definedName name="Khanhdonnoitrunggiannoidieuchinh">#REF!</definedName>
    <definedName name="kheve">'[143]Gia VL'!$C$30</definedName>
    <definedName name="khoan">'[20]he so'!$B$9</definedName>
    <definedName name="khoannhoi" localSheetId="1">#REF!</definedName>
    <definedName name="khoannhoi">#REF!</definedName>
    <definedName name="Khocau" localSheetId="1">'[36]Xuly Data'!#REF!</definedName>
    <definedName name="Khocau">'[36]Xuly Data'!#REF!</definedName>
    <definedName name="KHOI_LUONG_DAT_DAO_DAP" localSheetId="7">#REF!</definedName>
    <definedName name="KHOI_LUONG_DAT_DAO_DAP" localSheetId="8">#REF!</definedName>
    <definedName name="KHOI_LUONG_DAT_DAO_DAP" localSheetId="1">#REF!</definedName>
    <definedName name="KHOI_LUONG_DAT_DAO_DAP">#REF!</definedName>
    <definedName name="khong" localSheetId="1">#REF!</definedName>
    <definedName name="khong">#REF!</definedName>
    <definedName name="Khong_can_doi" localSheetId="1">#REF!</definedName>
    <definedName name="Khong_can_doi">#REF!</definedName>
    <definedName name="khongtruotgia" localSheetId="7" hidden="1">{"'Sheet1'!$L$16"}</definedName>
    <definedName name="khongtruotgia" localSheetId="8" hidden="1">{"'Sheet1'!$L$16"}</definedName>
    <definedName name="khongtruotgia" localSheetId="1" hidden="1">{"'Sheet1'!$L$16"}</definedName>
    <definedName name="khongtruotgia" localSheetId="2" hidden="1">{"'Sheet1'!$L$16"}</definedName>
    <definedName name="khongtruotgia" localSheetId="3" hidden="1">{"'Sheet1'!$L$16"}</definedName>
    <definedName name="khongtruotgia" localSheetId="4" hidden="1">{"'Sheet1'!$L$16"}</definedName>
    <definedName name="khongtruotgia" hidden="1">{"'Sheet1'!$L$16"}</definedName>
    <definedName name="kich250" localSheetId="1">#REF!</definedName>
    <definedName name="kich250">#REF!</definedName>
    <definedName name="kich500" localSheetId="1">#REF!</definedName>
    <definedName name="kich500">#REF!</definedName>
    <definedName name="kiem" localSheetId="1">#REF!</definedName>
    <definedName name="kiem">#REF!</definedName>
    <definedName name="Kiem_tra_trung_ten" localSheetId="1">#REF!</definedName>
    <definedName name="Kiem_tra_trung_ten">#REF!</definedName>
    <definedName name="KINH_PHI_DEN_BU" localSheetId="7">#REF!</definedName>
    <definedName name="KINH_PHI_DEN_BU" localSheetId="8">#REF!</definedName>
    <definedName name="KINH_PHI_DEN_BU" localSheetId="1">#REF!</definedName>
    <definedName name="KINH_PHI_DEN_BU">#REF!</definedName>
    <definedName name="KINH_PHI_DZ0.4KV" localSheetId="7">#REF!</definedName>
    <definedName name="KINH_PHI_DZ0.4KV" localSheetId="8">#REF!</definedName>
    <definedName name="KINH_PHI_DZ0.4KV" localSheetId="1">#REF!</definedName>
    <definedName name="KINH_PHI_DZ0.4KV">#REF!</definedName>
    <definedName name="KINH_PHI_KHAO_SAT__LAP_BCNCKT__TKKTTC" localSheetId="7">#REF!</definedName>
    <definedName name="KINH_PHI_KHAO_SAT__LAP_BCNCKT__TKKTTC" localSheetId="8">#REF!</definedName>
    <definedName name="KINH_PHI_KHAO_SAT__LAP_BCNCKT__TKKTTC" localSheetId="1">#REF!</definedName>
    <definedName name="KINH_PHI_KHAO_SAT__LAP_BCNCKT__TKKTTC">#REF!</definedName>
    <definedName name="KINH_PHI_KHO_BAI" localSheetId="7">#REF!</definedName>
    <definedName name="KINH_PHI_KHO_BAI" localSheetId="8">#REF!</definedName>
    <definedName name="KINH_PHI_KHO_BAI" localSheetId="1">#REF!</definedName>
    <definedName name="KINH_PHI_KHO_BAI">#REF!</definedName>
    <definedName name="KINH_PHI_TBA" localSheetId="7">#REF!</definedName>
    <definedName name="KINH_PHI_TBA" localSheetId="8">#REF!</definedName>
    <definedName name="KINH_PHI_TBA" localSheetId="1">#REF!</definedName>
    <definedName name="KINH_PHI_TBA">#REF!</definedName>
    <definedName name="Kinhcan" localSheetId="1">[126]DSCBCNV!#REF!</definedName>
    <definedName name="Kinhcan">[126]DSCBCNV!#REF!</definedName>
    <definedName name="kk" localSheetId="1">[15]Girder!#REF!</definedName>
    <definedName name="kk">[15]Girder!#REF!</definedName>
    <definedName name="KKE_Sheet10_List" localSheetId="1">#REF!</definedName>
    <definedName name="KKE_Sheet10_List">#REF!</definedName>
    <definedName name="KL" localSheetId="1">#REF!</definedName>
    <definedName name="KL">#REF!</definedName>
    <definedName name="KL_C">[113]Sum!$F$1</definedName>
    <definedName name="KL_LUYKE">'[128]Bieu I - 1_NS tinh LIVE'!$BF:$BF</definedName>
    <definedName name="kl_ME" localSheetId="7">#REF!</definedName>
    <definedName name="kl_ME" localSheetId="8">#REF!</definedName>
    <definedName name="kl_ME" localSheetId="1">#REF!</definedName>
    <definedName name="kl_ME">#REF!</definedName>
    <definedName name="KL_NAMNAY">'[128]Bieu I - 1_NS tinh LIVE'!$BG:$BG</definedName>
    <definedName name="KLC" localSheetId="1">#REF!</definedName>
    <definedName name="KLC">#REF!</definedName>
    <definedName name="kldd1p" localSheetId="1">'[5]#REF'!#REF!</definedName>
    <definedName name="kldd1p">'[5]#REF'!#REF!</definedName>
    <definedName name="kldd3p" localSheetId="1">'[5]lam-moi'!#REF!</definedName>
    <definedName name="kldd3p">'[5]lam-moi'!#REF!</definedName>
    <definedName name="klg" localSheetId="1">#REF!</definedName>
    <definedName name="klg">#REF!</definedName>
    <definedName name="KLGT1" localSheetId="1">[12]BK04!#REF!</definedName>
    <definedName name="KLGT1">[12]BK04!#REF!</definedName>
    <definedName name="KLGT2" localSheetId="1">[12]BK04!#REF!</definedName>
    <definedName name="KLGT2">[12]BK04!#REF!</definedName>
    <definedName name="KLGT3" localSheetId="1">[12]BK04!#REF!</definedName>
    <definedName name="KLGT3">[12]BK04!#REF!</definedName>
    <definedName name="KLTHDN" localSheetId="7">#REF!</definedName>
    <definedName name="KLTHDN" localSheetId="8">#REF!</definedName>
    <definedName name="KLTHDN" localSheetId="1">#REF!</definedName>
    <definedName name="KLTHDN">#REF!</definedName>
    <definedName name="KLtru" localSheetId="1">[16]CHITIET!#REF!</definedName>
    <definedName name="KLtru">[16]CHITIET!#REF!</definedName>
    <definedName name="KLVANKHUON" localSheetId="7">#REF!</definedName>
    <definedName name="KLVANKHUON" localSheetId="8">#REF!</definedName>
    <definedName name="KLVANKHUON" localSheetId="1">#REF!</definedName>
    <definedName name="KLVANKHUON">#REF!</definedName>
    <definedName name="kmong" localSheetId="1">[5]giathanh1!#REF!</definedName>
    <definedName name="kmong">[5]giathanh1!#REF!</definedName>
    <definedName name="kn" localSheetId="1">[142]Sheet1!#REF!</definedName>
    <definedName name="kn">[142]Sheet1!#REF!</definedName>
    <definedName name="Kng" localSheetId="1">#REF!</definedName>
    <definedName name="Kng">#REF!</definedName>
    <definedName name="kno">[74]gVL!$Q$48</definedName>
    <definedName name="KP" localSheetId="1">#REF!</definedName>
    <definedName name="KP">#REF!</definedName>
    <definedName name="kp1ph" localSheetId="7">#REF!</definedName>
    <definedName name="kp1ph" localSheetId="8">#REF!</definedName>
    <definedName name="kp1ph" localSheetId="1">#REF!</definedName>
    <definedName name="kp1ph">#REF!</definedName>
    <definedName name="KQ_Truong" localSheetId="1">#REF!</definedName>
    <definedName name="KQ_Truong">#REF!</definedName>
    <definedName name="Ks" localSheetId="1">#REF!</definedName>
    <definedName name="Ks">#REF!</definedName>
    <definedName name="ksbn" localSheetId="7" hidden="1">{"'Sheet1'!$L$16"}</definedName>
    <definedName name="ksbn" localSheetId="8" hidden="1">{"'Sheet1'!$L$16"}</definedName>
    <definedName name="ksbn" localSheetId="1" hidden="1">{"'Sheet1'!$L$16"}</definedName>
    <definedName name="ksbn" localSheetId="2" hidden="1">{"'Sheet1'!$L$16"}</definedName>
    <definedName name="ksbn" localSheetId="3" hidden="1">{"'Sheet1'!$L$16"}</definedName>
    <definedName name="ksbn" localSheetId="4" hidden="1">{"'Sheet1'!$L$16"}</definedName>
    <definedName name="ksbn" hidden="1">{"'Sheet1'!$L$16"}</definedName>
    <definedName name="kshn" localSheetId="7" hidden="1">{"'Sheet1'!$L$16"}</definedName>
    <definedName name="kshn" localSheetId="8" hidden="1">{"'Sheet1'!$L$16"}</definedName>
    <definedName name="kshn" localSheetId="1" hidden="1">{"'Sheet1'!$L$16"}</definedName>
    <definedName name="kshn" localSheetId="2" hidden="1">{"'Sheet1'!$L$16"}</definedName>
    <definedName name="kshn" localSheetId="3" hidden="1">{"'Sheet1'!$L$16"}</definedName>
    <definedName name="kshn" localSheetId="4" hidden="1">{"'Sheet1'!$L$16"}</definedName>
    <definedName name="kshn" hidden="1">{"'Sheet1'!$L$16"}</definedName>
    <definedName name="ksls" localSheetId="7" hidden="1">{"'Sheet1'!$L$16"}</definedName>
    <definedName name="ksls" localSheetId="8" hidden="1">{"'Sheet1'!$L$16"}</definedName>
    <definedName name="ksls" localSheetId="1" hidden="1">{"'Sheet1'!$L$16"}</definedName>
    <definedName name="ksls" localSheetId="2" hidden="1">{"'Sheet1'!$L$16"}</definedName>
    <definedName name="ksls" localSheetId="3" hidden="1">{"'Sheet1'!$L$16"}</definedName>
    <definedName name="ksls" localSheetId="4" hidden="1">{"'Sheet1'!$L$16"}</definedName>
    <definedName name="ksls" hidden="1">{"'Sheet1'!$L$16"}</definedName>
    <definedName name="KSTK" localSheetId="7">#REF!</definedName>
    <definedName name="KSTK" localSheetId="8">#REF!</definedName>
    <definedName name="KSTK" localSheetId="1">#REF!</definedName>
    <definedName name="KSTK">#REF!</definedName>
    <definedName name="Kte" localSheetId="1">#REF!</definedName>
    <definedName name="Kte">#REF!</definedName>
    <definedName name="KTHD" localSheetId="1">'[144]khung ten TD'!#REF!</definedName>
    <definedName name="KTHD">'[144]khung ten TD'!#REF!</definedName>
    <definedName name="KtraXau">'[97]Noisuy-LLL'!$C$1</definedName>
    <definedName name="KVC" localSheetId="1">#REF!</definedName>
    <definedName name="KVC">#REF!</definedName>
    <definedName name="Kxc" localSheetId="1">#REF!</definedName>
    <definedName name="Kxc">#REF!</definedName>
    <definedName name="Kxp" localSheetId="1">#REF!</definedName>
    <definedName name="Kxp">#REF!</definedName>
    <definedName name="l" localSheetId="7">#REF!</definedName>
    <definedName name="l" localSheetId="8">#REF!</definedName>
    <definedName name="l" localSheetId="1" hidden="1">{"'Sheet1'!$L$16"}</definedName>
    <definedName name="l" localSheetId="2" hidden="1">{"'Sheet1'!$L$16"}</definedName>
    <definedName name="l" localSheetId="3" hidden="1">{"'Sheet1'!$L$16"}</definedName>
    <definedName name="l" localSheetId="4" hidden="1">{"'Sheet1'!$L$16"}</definedName>
    <definedName name="l" hidden="1">{"'Sheet1'!$L$16"}</definedName>
    <definedName name="l_1" localSheetId="1">#REF!</definedName>
    <definedName name="l_1">#REF!</definedName>
    <definedName name="L_mong" localSheetId="7">#REF!</definedName>
    <definedName name="L_mong" localSheetId="8">#REF!</definedName>
    <definedName name="L_mong" localSheetId="1">#REF!</definedName>
    <definedName name="L_mong">#REF!</definedName>
    <definedName name="L63x6">5800</definedName>
    <definedName name="laisuat" localSheetId="1">#REF!</definedName>
    <definedName name="laisuat">#REF!</definedName>
    <definedName name="Laivay" localSheetId="1">#REF!</definedName>
    <definedName name="Laivay">#REF!</definedName>
    <definedName name="laj" localSheetId="1">[31]Sheet1!#REF!</definedName>
    <definedName name="laj">[31]Sheet1!#REF!</definedName>
    <definedName name="lan" localSheetId="7">#REF!</definedName>
    <definedName name="lan" localSheetId="8">#REF!</definedName>
    <definedName name="Lan" localSheetId="1">{"Thuxm2.xls","Sheet1"}</definedName>
    <definedName name="Lan">{"Thuxm2.xls","Sheet1"}</definedName>
    <definedName name="langson" localSheetId="7" hidden="1">{"'Sheet1'!$L$16"}</definedName>
    <definedName name="langson" localSheetId="8" hidden="1">{"'Sheet1'!$L$16"}</definedName>
    <definedName name="langson" localSheetId="1" hidden="1">{"'Sheet1'!$L$16"}</definedName>
    <definedName name="langson" localSheetId="2" hidden="1">{"'Sheet1'!$L$16"}</definedName>
    <definedName name="langson" localSheetId="3" hidden="1">{"'Sheet1'!$L$16"}</definedName>
    <definedName name="langson" localSheetId="4" hidden="1">{"'Sheet1'!$L$16"}</definedName>
    <definedName name="langson" hidden="1">{"'Sheet1'!$L$16"}</definedName>
    <definedName name="lanhto" localSheetId="7">#REF!</definedName>
    <definedName name="lanhto" localSheetId="8">#REF!</definedName>
    <definedName name="lanhto" localSheetId="1">#REF!</definedName>
    <definedName name="lanhto">#REF!</definedName>
    <definedName name="LaoLapDam" localSheetId="1">[16]TDinh!#REF!</definedName>
    <definedName name="LaoLapDam">[16]TDinh!#REF!</definedName>
    <definedName name="LAP_DAT_TBA" localSheetId="7">#REF!</definedName>
    <definedName name="LAP_DAT_TBA" localSheetId="8">#REF!</definedName>
    <definedName name="LAP_DAT_TBA" localSheetId="1">#REF!</definedName>
    <definedName name="LAP_DAT_TBA">#REF!</definedName>
    <definedName name="lb" localSheetId="1">[15]Girder!#REF!</definedName>
    <definedName name="lb">[15]Girder!#REF!</definedName>
    <definedName name="lb1." localSheetId="1">'[43]So lieu chung'!#REF!</definedName>
    <definedName name="lb1.">'[43]So lieu chung'!#REF!</definedName>
    <definedName name="lb2." localSheetId="1">'[43]So lieu chung'!#REF!</definedName>
    <definedName name="lb2.">'[43]So lieu chung'!#REF!</definedName>
    <definedName name="LBS_22">107800000</definedName>
    <definedName name="Lc" localSheetId="1">[15]Girder!#REF!</definedName>
    <definedName name="Lc">[15]Girder!#REF!</definedName>
    <definedName name="LC_TOTAL" localSheetId="1">'[111]BOQ-1'!#REF!</definedName>
    <definedName name="LC_TOTAL">'[111]BOQ-1'!#REF!</definedName>
    <definedName name="LC5_total" localSheetId="1">#REF!</definedName>
    <definedName name="LC5_total">#REF!</definedName>
    <definedName name="LC6_total" localSheetId="1">#REF!</definedName>
    <definedName name="LC6_total">#REF!</definedName>
    <definedName name="LCN">'[122]GVL-NC-M'!$A$90:$F$119</definedName>
    <definedName name="lcoc" localSheetId="1">#REF!</definedName>
    <definedName name="lcoc">#REF!</definedName>
    <definedName name="Ld" localSheetId="1">#REF!</definedName>
    <definedName name="Ld">#REF!</definedName>
    <definedName name="Lf" localSheetId="1">'[90]Check C'!#REF!</definedName>
    <definedName name="Lf">'[90]Check C'!#REF!</definedName>
    <definedName name="LFX" localSheetId="1">[31]Sheet1!#REF!</definedName>
    <definedName name="LFX">[31]Sheet1!#REF!</definedName>
    <definedName name="LFY" localSheetId="1">[31]Sheet1!#REF!</definedName>
    <definedName name="LFY">[31]Sheet1!#REF!</definedName>
    <definedName name="LH">[96]Pier!$E$230:$E$235</definedName>
    <definedName name="LHD">[96]Pier!$E$272:$E$277</definedName>
    <definedName name="LHDS">[96]Pier!$E$284:$E$289</definedName>
    <definedName name="LHS">[96]Pier!$E$218:$E$223</definedName>
    <definedName name="LI" localSheetId="1">[31]Sheet1!#REF!</definedName>
    <definedName name="LI">[31]Sheet1!#REF!</definedName>
    <definedName name="LIET_KE_VI_TRI_DZ0.4KV" localSheetId="7">#REF!</definedName>
    <definedName name="LIET_KE_VI_TRI_DZ0.4KV" localSheetId="8">#REF!</definedName>
    <definedName name="LIET_KE_VI_TRI_DZ0.4KV" localSheetId="1">#REF!</definedName>
    <definedName name="LIET_KE_VI_TRI_DZ0.4KV">#REF!</definedName>
    <definedName name="LIET_KE_VI_TRI_DZ22KV" localSheetId="7">#REF!</definedName>
    <definedName name="LIET_KE_VI_TRI_DZ22KV" localSheetId="8">#REF!</definedName>
    <definedName name="LIET_KE_VI_TRI_DZ22KV" localSheetId="1">#REF!</definedName>
    <definedName name="LIET_KE_VI_TRI_DZ22KV">#REF!</definedName>
    <definedName name="lj" localSheetId="1">[31]Sheet1!#REF!</definedName>
    <definedName name="lj">[31]Sheet1!#REF!</definedName>
    <definedName name="lk" localSheetId="7" hidden="1">#REF!</definedName>
    <definedName name="lk" localSheetId="8" hidden="1">#REF!</definedName>
    <definedName name="lk" localSheetId="1" hidden="1">#REF!</definedName>
    <definedName name="lk" localSheetId="0" hidden="1">#REF!</definedName>
    <definedName name="lk" localSheetId="2" hidden="1">#REF!</definedName>
    <definedName name="lk" localSheetId="3" hidden="1">#REF!</definedName>
    <definedName name="lk" localSheetId="4" hidden="1">#REF!</definedName>
    <definedName name="lk" hidden="1">#REF!</definedName>
    <definedName name="LK_hathe" localSheetId="7">#REF!</definedName>
    <definedName name="LK_hathe" localSheetId="8">#REF!</definedName>
    <definedName name="LK_hathe" localSheetId="1">#REF!</definedName>
    <definedName name="LK_hathe">#REF!</definedName>
    <definedName name="lkjjjjjj" localSheetId="1">[45]Sheet1!#REF!</definedName>
    <definedName name="lkjjjjjj">[45]Sheet1!#REF!</definedName>
    <definedName name="ll">[35]gVL!$P$39</definedName>
    <definedName name="LLD">[96]Pier!$D$272:$D$277</definedName>
    <definedName name="LLDS">[96]Pier!$D$284:$D$289</definedName>
    <definedName name="LLS">[96]Pier!$D$218:$D$223</definedName>
    <definedName name="Lmk" localSheetId="7">#REF!</definedName>
    <definedName name="Lmk" localSheetId="8">#REF!</definedName>
    <definedName name="Lmk" localSheetId="1">#REF!</definedName>
    <definedName name="Lmk">#REF!</definedName>
    <definedName name="LN" localSheetId="1">#REF!</definedName>
    <definedName name="LN">#REF!</definedName>
    <definedName name="lnhuan" localSheetId="1">[77]GiaVL!#REF!</definedName>
    <definedName name="lnhuan">[77]GiaVL!#REF!</definedName>
    <definedName name="Lnsc" localSheetId="1">#REF!</definedName>
    <definedName name="Lnsc">#REF!</definedName>
    <definedName name="lntt" localSheetId="7">#REF!</definedName>
    <definedName name="lntt" localSheetId="8">#REF!</definedName>
    <definedName name="lntt" localSheetId="1">#REF!</definedName>
    <definedName name="lntt">#REF!</definedName>
    <definedName name="Lo" localSheetId="1">#REF!</definedName>
    <definedName name="Lo">#REF!</definedName>
    <definedName name="Loai">'[128]Bieu I - 1_NS tinh LIVE'!$F:$F</definedName>
    <definedName name="LOAI_DUONG" localSheetId="1">#REF!</definedName>
    <definedName name="LOAI_DUONG">#REF!</definedName>
    <definedName name="Loai_TD" localSheetId="7">#REF!</definedName>
    <definedName name="Loai_TD" localSheetId="8">#REF!</definedName>
    <definedName name="Loai_TD" localSheetId="1">#REF!</definedName>
    <definedName name="Loai_TD">#REF!</definedName>
    <definedName name="Loaiday">[145]LoaiDay!$B$3:$D$10</definedName>
    <definedName name="LOCATION">[64]LEGEND!$D$7</definedName>
    <definedName name="lón2">[146]Temp!$B$3</definedName>
    <definedName name="lón3">[146]Temp!$B$4</definedName>
    <definedName name="lón5">[146]Temp!$B$6</definedName>
    <definedName name="long" localSheetId="1">#REF!</definedName>
    <definedName name="long">#REF!</definedName>
    <definedName name="lonhuan" localSheetId="1">[77]GiaVL!#REF!</definedName>
    <definedName name="lonhuan">[77]GiaVL!#REF!</definedName>
    <definedName name="LOSS" localSheetId="1">[26]Checksection1!#REF!</definedName>
    <definedName name="LOSS">[26]Checksection1!#REF!</definedName>
    <definedName name="Lp">[109]Abutment!$O$9</definedName>
    <definedName name="LRMC" localSheetId="1">#REF!</definedName>
    <definedName name="LRMC">#REF!</definedName>
    <definedName name="ls" localSheetId="1">[109]Abutment!#REF!</definedName>
    <definedName name="ls">[109]Abutment!#REF!</definedName>
    <definedName name="lsbn" localSheetId="1">[15]Girder!#REF!</definedName>
    <definedName name="lsbn">[15]Girder!#REF!</definedName>
    <definedName name="lset" localSheetId="1">[15]Girder!#REF!</definedName>
    <definedName name="lset">[15]Girder!#REF!</definedName>
    <definedName name="lsp" localSheetId="1">[109]Abutment!#REF!</definedName>
    <definedName name="lsp">[109]Abutment!#REF!</definedName>
    <definedName name="lsr" localSheetId="1">[109]Abutment!#REF!</definedName>
    <definedName name="lsr">[109]Abutment!#REF!</definedName>
    <definedName name="lss" localSheetId="1">[109]Abutment!#REF!</definedName>
    <definedName name="lss">[109]Abutment!#REF!</definedName>
    <definedName name="lst" localSheetId="1">[15]Girder!#REF!</definedName>
    <definedName name="lst">[15]Girder!#REF!</definedName>
    <definedName name="Lt">[96]Pier!$G$55</definedName>
    <definedName name="LT_TB" localSheetId="1">[147]TBA!#REF!</definedName>
    <definedName name="LT_TB">[147]TBA!#REF!</definedName>
    <definedName name="lt1." localSheetId="1">'[43]So lieu chung'!#REF!</definedName>
    <definedName name="lt1.">'[43]So lieu chung'!#REF!</definedName>
    <definedName name="lt2." localSheetId="1">'[43]So lieu chung'!#REF!</definedName>
    <definedName name="lt2.">'[43]So lieu chung'!#REF!</definedName>
    <definedName name="ltre" localSheetId="1">#REF!</definedName>
    <definedName name="ltre">#REF!</definedName>
    <definedName name="Ltt" localSheetId="1">'[36]Xuly Data'!#REF!</definedName>
    <definedName name="Ltt">'[36]Xuly Data'!#REF!</definedName>
    <definedName name="lulop16" localSheetId="1">#REF!</definedName>
    <definedName name="lulop16">#REF!</definedName>
    <definedName name="luoncap" localSheetId="1">#REF!</definedName>
    <definedName name="luoncap">#REF!</definedName>
    <definedName name="lurung16" localSheetId="1">#REF!</definedName>
    <definedName name="lurung16">#REF!</definedName>
    <definedName name="luthep10" localSheetId="1">#REF!</definedName>
    <definedName name="luthep10">#REF!</definedName>
    <definedName name="luuthong" localSheetId="1">#REF!</definedName>
    <definedName name="luuthong">#REF!</definedName>
    <definedName name="LUY_KE_DEN_2019" localSheetId="1">#REF!</definedName>
    <definedName name="LUY_KE_DEN_2019">#REF!</definedName>
    <definedName name="Luyen">[97]Function!$C$1</definedName>
    <definedName name="lv">'[99]Work-Condition'!$B$10</definedName>
    <definedName name="lv.">'[99]Work-Condition'!$B$10</definedName>
    <definedName name="lv.." localSheetId="1">#REF!</definedName>
    <definedName name="lv..">#REF!</definedName>
    <definedName name="lVC" localSheetId="1">#REF!</definedName>
    <definedName name="lVC">#REF!</definedName>
    <definedName name="lvr">'[99]Work-Condition'!$C$10</definedName>
    <definedName name="lvr.">'[99]Work-Condition'!$C$10</definedName>
    <definedName name="lvr.." localSheetId="1">#REF!</definedName>
    <definedName name="lvr..">#REF!</definedName>
    <definedName name="Ly" localSheetId="1">[31]Sheet1!#REF!</definedName>
    <definedName name="Ly">[31]Sheet1!#REF!</definedName>
    <definedName name="m" localSheetId="7" hidden="1">{"'Sheet1'!$L$16"}</definedName>
    <definedName name="m" localSheetId="8" hidden="1">{"'Sheet1'!$L$16"}</definedName>
    <definedName name="m" localSheetId="1" hidden="1">{"'Sheet1'!$L$16"}</definedName>
    <definedName name="m" localSheetId="2" hidden="1">{"'Sheet1'!$L$16"}</definedName>
    <definedName name="m" localSheetId="3" hidden="1">{"'Sheet1'!$L$16"}</definedName>
    <definedName name="m" localSheetId="4" hidden="1">{"'Sheet1'!$L$16"}</definedName>
    <definedName name="m" hidden="1">{"'Sheet1'!$L$16"}</definedName>
    <definedName name="m_" localSheetId="1">[15]Girder!#REF!</definedName>
    <definedName name="m_">[15]Girder!#REF!</definedName>
    <definedName name="m_1" localSheetId="1">[42]SLCB!#REF!</definedName>
    <definedName name="m_1">[42]SLCB!#REF!</definedName>
    <definedName name="m_2" localSheetId="1">[42]SLCB!#REF!</definedName>
    <definedName name="m_2">[42]SLCB!#REF!</definedName>
    <definedName name="m_3" localSheetId="1">[42]SLCB!#REF!</definedName>
    <definedName name="m_3">[42]SLCB!#REF!</definedName>
    <definedName name="m_4" localSheetId="1">[42]SLCB!#REF!</definedName>
    <definedName name="m_4">[42]SLCB!#REF!</definedName>
    <definedName name="M0.4" localSheetId="7">#REF!</definedName>
    <definedName name="M0.4" localSheetId="8">#REF!</definedName>
    <definedName name="M0.4" localSheetId="1">#REF!</definedName>
    <definedName name="M0.4">#REF!</definedName>
    <definedName name="m1_" localSheetId="1">[15]Girder!#REF!</definedName>
    <definedName name="m1_">[15]Girder!#REF!</definedName>
    <definedName name="M10.1" localSheetId="1">'[72]Giai trinh'!#REF!</definedName>
    <definedName name="M10.1">'[72]Giai trinh'!#REF!</definedName>
    <definedName name="M10.1a" localSheetId="1">'[72]Giai trinh'!#REF!</definedName>
    <definedName name="M10.1a">'[72]Giai trinh'!#REF!</definedName>
    <definedName name="M10.2" localSheetId="1">'[72]Giai trinh'!#REF!</definedName>
    <definedName name="M10.2">'[72]Giai trinh'!#REF!</definedName>
    <definedName name="M10.2a" localSheetId="1">'[72]Giai trinh'!#REF!</definedName>
    <definedName name="M10.2a">'[72]Giai trinh'!#REF!</definedName>
    <definedName name="m102bnnc" localSheetId="1">'[5]lam-moi'!#REF!</definedName>
    <definedName name="m102bnnc">'[5]lam-moi'!#REF!</definedName>
    <definedName name="m102bnvl" localSheetId="1">'[5]lam-moi'!#REF!</definedName>
    <definedName name="m102bnvl">'[5]lam-moi'!#REF!</definedName>
    <definedName name="m10aamtc" localSheetId="1">'[5]t-h HA THE'!#REF!</definedName>
    <definedName name="m10aamtc">'[5]t-h HA THE'!#REF!</definedName>
    <definedName name="m10aanc" localSheetId="1">'[5]lam-moi'!#REF!</definedName>
    <definedName name="m10aanc">'[5]lam-moi'!#REF!</definedName>
    <definedName name="m10aavl" localSheetId="1">'[5]lam-moi'!#REF!</definedName>
    <definedName name="m10aavl">'[5]lam-moi'!#REF!</definedName>
    <definedName name="m10anc" localSheetId="1">'[5]lam-moi'!#REF!</definedName>
    <definedName name="m10anc">'[5]lam-moi'!#REF!</definedName>
    <definedName name="m10avl" localSheetId="1">'[5]lam-moi'!#REF!</definedName>
    <definedName name="m10avl">'[5]lam-moi'!#REF!</definedName>
    <definedName name="m10banc" localSheetId="1">'[5]lam-moi'!#REF!</definedName>
    <definedName name="m10banc">'[5]lam-moi'!#REF!</definedName>
    <definedName name="m10bavl" localSheetId="1">'[5]lam-moi'!#REF!</definedName>
    <definedName name="m10bavl">'[5]lam-moi'!#REF!</definedName>
    <definedName name="m122bnnc" localSheetId="1">'[5]lam-moi'!#REF!</definedName>
    <definedName name="m122bnnc">'[5]lam-moi'!#REF!</definedName>
    <definedName name="m122bnvl" localSheetId="1">'[5]lam-moi'!#REF!</definedName>
    <definedName name="m122bnvl">'[5]lam-moi'!#REF!</definedName>
    <definedName name="m12aanc" localSheetId="1">'[5]lam-moi'!#REF!</definedName>
    <definedName name="m12aanc">'[5]lam-moi'!#REF!</definedName>
    <definedName name="M12aavl" localSheetId="7">#REF!</definedName>
    <definedName name="M12aavl" localSheetId="8">#REF!</definedName>
    <definedName name="M12aavl" localSheetId="1">#REF!</definedName>
    <definedName name="M12aavl">#REF!</definedName>
    <definedName name="m12anc" localSheetId="1">'[5]lam-moi'!#REF!</definedName>
    <definedName name="m12anc">'[5]lam-moi'!#REF!</definedName>
    <definedName name="m12avl" localSheetId="1">'[5]lam-moi'!#REF!</definedName>
    <definedName name="m12avl">'[5]lam-moi'!#REF!</definedName>
    <definedName name="M12ba3p" localSheetId="7">#REF!</definedName>
    <definedName name="M12ba3p" localSheetId="8">#REF!</definedName>
    <definedName name="M12ba3p" localSheetId="1">#REF!</definedName>
    <definedName name="M12ba3p">#REF!</definedName>
    <definedName name="m12banc" localSheetId="1">'[5]lam-moi'!#REF!</definedName>
    <definedName name="m12banc">'[5]lam-moi'!#REF!</definedName>
    <definedName name="m12bavl" localSheetId="1">'[5]lam-moi'!#REF!</definedName>
    <definedName name="m12bavl">'[5]lam-moi'!#REF!</definedName>
    <definedName name="M12bb1p" localSheetId="7">#REF!</definedName>
    <definedName name="M12bb1p" localSheetId="8">#REF!</definedName>
    <definedName name="M12bb1p" localSheetId="1">#REF!</definedName>
    <definedName name="M12bb1p">#REF!</definedName>
    <definedName name="m12bbnc" localSheetId="1">'[5]lam-moi'!#REF!</definedName>
    <definedName name="m12bbnc">'[5]lam-moi'!#REF!</definedName>
    <definedName name="m12bbvl" localSheetId="1">'[5]lam-moi'!#REF!</definedName>
    <definedName name="m12bbvl">'[5]lam-moi'!#REF!</definedName>
    <definedName name="M12bnnc" localSheetId="1">'[5]#REF'!#REF!</definedName>
    <definedName name="M12bnnc">'[5]#REF'!#REF!</definedName>
    <definedName name="M12bnvl" localSheetId="1">'[5]#REF'!#REF!</definedName>
    <definedName name="M12bnvl">'[5]#REF'!#REF!</definedName>
    <definedName name="M12cbnc" localSheetId="1">#REF!</definedName>
    <definedName name="M12cbnc">#REF!</definedName>
    <definedName name="M12cbvl" localSheetId="1">#REF!</definedName>
    <definedName name="M12cbvl">#REF!</definedName>
    <definedName name="m142bnnc" localSheetId="1">'[5]lam-moi'!#REF!</definedName>
    <definedName name="m142bnnc">'[5]lam-moi'!#REF!</definedName>
    <definedName name="m142bnvl" localSheetId="1">'[5]lam-moi'!#REF!</definedName>
    <definedName name="m142bnvl">'[5]lam-moi'!#REF!</definedName>
    <definedName name="M14bb1p" localSheetId="7">#REF!</definedName>
    <definedName name="M14bb1p" localSheetId="8">#REF!</definedName>
    <definedName name="M14bb1p" localSheetId="1">#REF!</definedName>
    <definedName name="M14bb1p">#REF!</definedName>
    <definedName name="m14bbnc" localSheetId="1">'[5]lam-moi'!#REF!</definedName>
    <definedName name="m14bbnc">'[5]lam-moi'!#REF!</definedName>
    <definedName name="M14bbvc" localSheetId="1">'[5]CHITIET VL-NC-TT -1p'!#REF!</definedName>
    <definedName name="M14bbvc">'[5]CHITIET VL-NC-TT -1p'!#REF!</definedName>
    <definedName name="m14bbvl" localSheetId="1">'[5]lam-moi'!#REF!</definedName>
    <definedName name="m14bbvl">'[5]lam-moi'!#REF!</definedName>
    <definedName name="M8a" localSheetId="7">#REF!</definedName>
    <definedName name="M8a" localSheetId="8">#REF!</definedName>
    <definedName name="M8a" localSheetId="1">#REF!</definedName>
    <definedName name="M8a">#REF!</definedName>
    <definedName name="M8aa" localSheetId="7">#REF!</definedName>
    <definedName name="M8aa" localSheetId="8">#REF!</definedName>
    <definedName name="M8aa" localSheetId="1">#REF!</definedName>
    <definedName name="M8aa">#REF!</definedName>
    <definedName name="m8aanc" localSheetId="7">#REF!</definedName>
    <definedName name="m8aanc" localSheetId="8">#REF!</definedName>
    <definedName name="m8aanc" localSheetId="1">#REF!</definedName>
    <definedName name="m8aanc">#REF!</definedName>
    <definedName name="m8aavl" localSheetId="7">#REF!</definedName>
    <definedName name="m8aavl" localSheetId="8">#REF!</definedName>
    <definedName name="m8aavl" localSheetId="1">#REF!</definedName>
    <definedName name="m8aavl">#REF!</definedName>
    <definedName name="m8amtc" localSheetId="1">'[5]t-h HA THE'!#REF!</definedName>
    <definedName name="m8amtc">'[5]t-h HA THE'!#REF!</definedName>
    <definedName name="m8anc" localSheetId="1">'[5]lam-moi'!#REF!</definedName>
    <definedName name="m8anc">'[5]lam-moi'!#REF!</definedName>
    <definedName name="m8avl" localSheetId="1">'[5]lam-moi'!#REF!</definedName>
    <definedName name="m8avl">'[5]lam-moi'!#REF!</definedName>
    <definedName name="Ma3pnc" localSheetId="7">#REF!</definedName>
    <definedName name="Ma3pnc" localSheetId="8">#REF!</definedName>
    <definedName name="Ma3pnc" localSheetId="1">#REF!</definedName>
    <definedName name="Ma3pnc">#REF!</definedName>
    <definedName name="Ma3pvl" localSheetId="7">#REF!</definedName>
    <definedName name="Ma3pvl" localSheetId="8">#REF!</definedName>
    <definedName name="Ma3pvl" localSheetId="1">#REF!</definedName>
    <definedName name="Ma3pvl">#REF!</definedName>
    <definedName name="Maa3pnc" localSheetId="7">#REF!</definedName>
    <definedName name="Maa3pnc" localSheetId="8">#REF!</definedName>
    <definedName name="Maa3pnc" localSheetId="1">#REF!</definedName>
    <definedName name="Maa3pnc">#REF!</definedName>
    <definedName name="Maa3pvl" localSheetId="7">#REF!</definedName>
    <definedName name="Maa3pvl" localSheetId="8">#REF!</definedName>
    <definedName name="Maa3pvl" localSheetId="1">#REF!</definedName>
    <definedName name="Maa3pvl">#REF!</definedName>
    <definedName name="mahang" localSheetId="1">#REF!</definedName>
    <definedName name="mahang">#REF!</definedName>
    <definedName name="mahang_tondk" localSheetId="1">#REF!</definedName>
    <definedName name="mahang_tondk">#REF!</definedName>
    <definedName name="MaHaRangNam" localSheetId="1">#REF!</definedName>
    <definedName name="MaHaRangNam">#REF!</definedName>
    <definedName name="MaHaRangTuan" localSheetId="1">#REF!</definedName>
    <definedName name="MaHaRangTuan">#REF!</definedName>
    <definedName name="MAJ_CON_EQP" localSheetId="7">#REF!</definedName>
    <definedName name="MAJ_CON_EQP" localSheetId="8">#REF!</definedName>
    <definedName name="MAJ_CON_EQP" localSheetId="1">#REF!</definedName>
    <definedName name="MAJ_CON_EQP">#REF!</definedName>
    <definedName name="MaMay_Q" localSheetId="1">#REF!</definedName>
    <definedName name="MaMay_Q">#REF!</definedName>
    <definedName name="mangay" localSheetId="1">#REF!</definedName>
    <definedName name="mangay">#REF!</definedName>
    <definedName name="Masonry" localSheetId="1">'[67]DGchitiet '!#REF!</definedName>
    <definedName name="Masonry">'[67]DGchitiet '!#REF!</definedName>
    <definedName name="MAT" localSheetId="1">'[41]COAT&amp;WRAP-QIOT-#3'!#REF!</definedName>
    <definedName name="MAT">'[41]COAT&amp;WRAP-QIOT-#3'!#REF!</definedName>
    <definedName name="mathang" localSheetId="1">#REF!</definedName>
    <definedName name="mathang">#REF!</definedName>
    <definedName name="MaThanhToanNB" localSheetId="1">#REF!</definedName>
    <definedName name="MaThanhToanNB">#REF!</definedName>
    <definedName name="matit">[40]gvl!$Q$69</definedName>
    <definedName name="MaTuan" localSheetId="1">#REF!</definedName>
    <definedName name="MaTuan">#REF!</definedName>
    <definedName name="MAVANKHUON" localSheetId="7">#REF!</definedName>
    <definedName name="MAVANKHUON" localSheetId="8">#REF!</definedName>
    <definedName name="MAVANKHUON" localSheetId="1">#REF!</definedName>
    <definedName name="MAVANKHUON">#REF!</definedName>
    <definedName name="MAVLTHDN" localSheetId="7">#REF!</definedName>
    <definedName name="MAVLTHDN" localSheetId="8">#REF!</definedName>
    <definedName name="MAVLTHDN" localSheetId="1">#REF!</definedName>
    <definedName name="MAVLTHDN">#REF!</definedName>
    <definedName name="may" localSheetId="1">#REF!</definedName>
    <definedName name="may">#REF!</definedName>
    <definedName name="mazut">'[20]he so'!$B$14</definedName>
    <definedName name="Mba1p" localSheetId="7">#REF!</definedName>
    <definedName name="Mba1p" localSheetId="8">#REF!</definedName>
    <definedName name="Mba1p" localSheetId="1">#REF!</definedName>
    <definedName name="Mba1p">#REF!</definedName>
    <definedName name="Mba3p" localSheetId="7">#REF!</definedName>
    <definedName name="Mba3p" localSheetId="8">#REF!</definedName>
    <definedName name="Mba3p" localSheetId="1">#REF!</definedName>
    <definedName name="Mba3p">#REF!</definedName>
    <definedName name="Mbb3p" localSheetId="7">#REF!</definedName>
    <definedName name="Mbb3p" localSheetId="8">#REF!</definedName>
    <definedName name="Mbb3p" localSheetId="1">#REF!</definedName>
    <definedName name="Mbb3p">#REF!</definedName>
    <definedName name="Mbn1p" localSheetId="1">#REF!</definedName>
    <definedName name="Mbn1p">#REF!</definedName>
    <definedName name="mbnc" localSheetId="1">'[5]lam-moi'!#REF!</definedName>
    <definedName name="mbnc">'[5]lam-moi'!#REF!</definedName>
    <definedName name="MBT" localSheetId="1">#REF!</definedName>
    <definedName name="MBT">#REF!</definedName>
    <definedName name="mbvl" localSheetId="1">'[5]lam-moi'!#REF!</definedName>
    <definedName name="mbvl">'[5]lam-moi'!#REF!</definedName>
    <definedName name="mc" localSheetId="7">#REF!</definedName>
    <definedName name="mc" localSheetId="8">#REF!</definedName>
    <definedName name="MC" localSheetId="1">#REF!</definedName>
    <definedName name="MC">#REF!</definedName>
    <definedName name="mc1.5" localSheetId="1">#REF!</definedName>
    <definedName name="mc1.5">#REF!</definedName>
    <definedName name="mc1.5s7" localSheetId="1">#REF!</definedName>
    <definedName name="mc1.5s7">#REF!</definedName>
    <definedName name="Mcasea" localSheetId="1">[15]Girder!#REF!</definedName>
    <definedName name="Mcasea">[15]Girder!#REF!</definedName>
    <definedName name="mcgd" localSheetId="1">#REF!</definedName>
    <definedName name="mcgd">#REF!</definedName>
    <definedName name="mcgds7" localSheetId="1">#REF!</definedName>
    <definedName name="mcgds7">#REF!</definedName>
    <definedName name="Mcr" localSheetId="1">[15]Girder!#REF!</definedName>
    <definedName name="Mcr">[15]Girder!#REF!</definedName>
    <definedName name="MD" localSheetId="1">[15]Girder!#REF!</definedName>
    <definedName name="MD">[15]Girder!#REF!</definedName>
    <definedName name="MDBT" localSheetId="1">#REF!</definedName>
    <definedName name="MDBT">#REF!</definedName>
    <definedName name="MDC" localSheetId="1">[15]Girder!#REF!</definedName>
    <definedName name="MDC">[15]Girder!#REF!</definedName>
    <definedName name="MDT" localSheetId="1">'[72]Giai trinh'!#REF!</definedName>
    <definedName name="MDT">'[72]Giai trinh'!#REF!</definedName>
    <definedName name="MDTa" localSheetId="1">'[72]Giai trinh'!#REF!</definedName>
    <definedName name="MDTa">'[72]Giai trinh'!#REF!</definedName>
    <definedName name="me" localSheetId="1">#REF!</definedName>
    <definedName name="me">#REF!</definedName>
    <definedName name="Mè_A1" localSheetId="1">#REF!</definedName>
    <definedName name="Mè_A1">#REF!</definedName>
    <definedName name="Mè_A2" localSheetId="1">#REF!</definedName>
    <definedName name="Mè_A2">#REF!</definedName>
    <definedName name="MetalWork" localSheetId="1">'[67]DGchitiet '!#REF!</definedName>
    <definedName name="MetalWork">'[67]DGchitiet '!#REF!</definedName>
    <definedName name="MF" localSheetId="1">'[41]COAT&amp;WRAP-QIOT-#3'!#REF!</definedName>
    <definedName name="MF">'[41]COAT&amp;WRAP-QIOT-#3'!#REF!</definedName>
    <definedName name="mg" localSheetId="1">[42]SLCB!#REF!</definedName>
    <definedName name="mg">[42]SLCB!#REF!</definedName>
    <definedName name="MG_A" localSheetId="7">#REF!</definedName>
    <definedName name="MG_A" localSheetId="8">#REF!</definedName>
    <definedName name="MG_A" localSheetId="1">#REF!</definedName>
    <definedName name="MG_A">#REF!</definedName>
    <definedName name="mg1." localSheetId="1">[42]SLCB!#REF!</definedName>
    <definedName name="mg1.">[42]SLCB!#REF!</definedName>
    <definedName name="mg1h" localSheetId="1">[15]Girder!#REF!</definedName>
    <definedName name="mg1h">[15]Girder!#REF!</definedName>
    <definedName name="mg1l2" localSheetId="1">[15]Girder!#REF!</definedName>
    <definedName name="mg1l2">[15]Girder!#REF!</definedName>
    <definedName name="mg1x" localSheetId="1">[15]Girder!#REF!</definedName>
    <definedName name="mg1x">[15]Girder!#REF!</definedName>
    <definedName name="mg2." localSheetId="1">[42]SLCB!#REF!</definedName>
    <definedName name="mg2.">[42]SLCB!#REF!</definedName>
    <definedName name="mg3l8" localSheetId="1">[15]Girder!#REF!</definedName>
    <definedName name="mg3l8">[15]Girder!#REF!</definedName>
    <definedName name="mgh" localSheetId="1">[148]dtxl!#REF!</definedName>
    <definedName name="mgh">[148]dtxl!#REF!</definedName>
    <definedName name="mh_k" localSheetId="1">'[149]thu nghiem'!#REF!</definedName>
    <definedName name="mh_k">'[149]thu nghiem'!#REF!</definedName>
    <definedName name="mh_s" localSheetId="1">#REF!</definedName>
    <definedName name="mh_s">#REF!</definedName>
    <definedName name="Minolta" localSheetId="1">#REF!</definedName>
    <definedName name="Minolta">#REF!</definedName>
    <definedName name="mis">[32]Payment!$AI$30</definedName>
    <definedName name="MiscellaneousWork" localSheetId="1">'[67]DGchitiet '!#REF!</definedName>
    <definedName name="MiscellaneousWork">'[67]DGchitiet '!#REF!</definedName>
    <definedName name="Mita" localSheetId="1">#REF!</definedName>
    <definedName name="Mita">#REF!</definedName>
    <definedName name="ML" localSheetId="1">[15]Girder!#REF!</definedName>
    <definedName name="ML">[15]Girder!#REF!</definedName>
    <definedName name="mmm" localSheetId="1">[5]giathanh1!#REF!</definedName>
    <definedName name="mmm">[5]giathanh1!#REF!</definedName>
    <definedName name="MN" localSheetId="7">#REF!</definedName>
    <definedName name="MN" localSheetId="8">#REF!</definedName>
    <definedName name="MN" localSheetId="1">#REF!</definedName>
    <definedName name="MN">#REF!</definedName>
    <definedName name="MNTHTH">[37]Solieu!$E$27</definedName>
    <definedName name="MNTN" localSheetId="1">'[36]Xuly Data'!#REF!</definedName>
    <definedName name="MNTN">'[36]Xuly Data'!#REF!</definedName>
    <definedName name="MNTT" localSheetId="1">'[36]Xuly Data'!#REF!</definedName>
    <definedName name="MNTT">'[36]Xuly Data'!#REF!</definedName>
    <definedName name="mo" localSheetId="7" hidden="1">{"'Sheet1'!$L$16"}</definedName>
    <definedName name="mo" localSheetId="8" hidden="1">{"'Sheet1'!$L$16"}</definedName>
    <definedName name="mo" localSheetId="1" hidden="1">{"'Sheet1'!$L$16"}</definedName>
    <definedName name="mo" localSheetId="2" hidden="1">{"'Sheet1'!$L$16"}</definedName>
    <definedName name="mo" localSheetId="3" hidden="1">{"'Sheet1'!$L$16"}</definedName>
    <definedName name="mo" localSheetId="4" hidden="1">{"'Sheet1'!$L$16"}</definedName>
    <definedName name="mo" hidden="1">{"'Sheet1'!$L$16"}</definedName>
    <definedName name="Mo_BinhDien" localSheetId="1">[16]CHITIET!#REF!</definedName>
    <definedName name="Mo_BinhDien">[16]CHITIET!#REF!</definedName>
    <definedName name="Mo5_BinhDien" localSheetId="1">[16]CHITIET!#REF!</definedName>
    <definedName name="Mo5_BinhDien">[16]CHITIET!#REF!</definedName>
    <definedName name="Mods">[97]Function!$A$13</definedName>
    <definedName name="moi" localSheetId="7" hidden="1">{"'Sheet1'!$L$16"}</definedName>
    <definedName name="moi" localSheetId="8" hidden="1">{"'Sheet1'!$L$16"}</definedName>
    <definedName name="moi" localSheetId="1" hidden="1">{"'Sheet1'!$L$16"}</definedName>
    <definedName name="moi" localSheetId="2" hidden="1">{"'Sheet1'!$L$16"}</definedName>
    <definedName name="moi" localSheetId="3" hidden="1">{"'Sheet1'!$L$16"}</definedName>
    <definedName name="moi" localSheetId="4" hidden="1">{"'Sheet1'!$L$16"}</definedName>
    <definedName name="moi" hidden="1">{"'Sheet1'!$L$16"}</definedName>
    <definedName name="MoM0" localSheetId="1">[16]CHITIET!#REF!</definedName>
    <definedName name="MoM0">[16]CHITIET!#REF!</definedName>
    <definedName name="mong">[32]Payment!$AC$30</definedName>
    <definedName name="mongbang" localSheetId="7">#REF!</definedName>
    <definedName name="mongbang" localSheetId="8">#REF!</definedName>
    <definedName name="mongbang" localSheetId="1">#REF!</definedName>
    <definedName name="mongbang">#REF!</definedName>
    <definedName name="mongdon" localSheetId="7">#REF!</definedName>
    <definedName name="mongdon" localSheetId="8">#REF!</definedName>
    <definedName name="mongdon" localSheetId="1">#REF!</definedName>
    <definedName name="mongdon">#REF!</definedName>
    <definedName name="mophanchi">'[20]he so'!$B$17</definedName>
    <definedName name="Morong" localSheetId="1">#REF!</definedName>
    <definedName name="Morong">#REF!</definedName>
    <definedName name="Morong4054_85" localSheetId="1">#REF!</definedName>
    <definedName name="Morong4054_85">#REF!</definedName>
    <definedName name="morong4054_98" localSheetId="1">#REF!</definedName>
    <definedName name="morong4054_98">#REF!</definedName>
    <definedName name="Moùng" localSheetId="7">#REF!</definedName>
    <definedName name="Moùng" localSheetId="8">#REF!</definedName>
    <definedName name="Moùng" localSheetId="1">#REF!</definedName>
    <definedName name="Moùng">#REF!</definedName>
    <definedName name="mp1x25" localSheetId="1">'[5]dongia (2)'!#REF!</definedName>
    <definedName name="mp1x25">'[5]dongia (2)'!#REF!</definedName>
    <definedName name="Mr" localSheetId="1">[15]Girder!#REF!</definedName>
    <definedName name="Mr">[15]Girder!#REF!</definedName>
    <definedName name="MSCT" localSheetId="7">#REF!</definedName>
    <definedName name="MSCT" localSheetId="8">#REF!</definedName>
    <definedName name="MSCT" localSheetId="1">#REF!</definedName>
    <definedName name="MSCT">#REF!</definedName>
    <definedName name="mtc" localSheetId="1">#REF!</definedName>
    <definedName name="mtc">#REF!</definedName>
    <definedName name="MTC1P" localSheetId="1">'[5]TONG HOP VL-NC TT'!#REF!</definedName>
    <definedName name="MTC1P">'[5]TONG HOP VL-NC TT'!#REF!</definedName>
    <definedName name="MTC3P" localSheetId="1">'[5]TONG HOP VL-NC TT'!#REF!</definedName>
    <definedName name="MTC3P">'[5]TONG HOP VL-NC TT'!#REF!</definedName>
    <definedName name="mtcdg" localSheetId="7">#REF!</definedName>
    <definedName name="mtcdg" localSheetId="8">#REF!</definedName>
    <definedName name="mtcdg" localSheetId="1">#REF!</definedName>
    <definedName name="mtcdg">#REF!</definedName>
    <definedName name="MTCHC">[5]TNHCHINH!$K$38</definedName>
    <definedName name="MTCLD" localSheetId="1">#REF!</definedName>
    <definedName name="MTCLD">#REF!</definedName>
    <definedName name="MTCMB" localSheetId="1">'[5]#REF'!#REF!</definedName>
    <definedName name="MTCMB">'[5]#REF'!#REF!</definedName>
    <definedName name="MTCNT">[73]DLDT!$B$2</definedName>
    <definedName name="MTMAC12" localSheetId="7">#REF!</definedName>
    <definedName name="MTMAC12" localSheetId="8">#REF!</definedName>
    <definedName name="MTMAC12" localSheetId="1">#REF!</definedName>
    <definedName name="MTMAC12">#REF!</definedName>
    <definedName name="MTN" localSheetId="1">#REF!</definedName>
    <definedName name="MTN">#REF!</definedName>
    <definedName name="mtr" localSheetId="1">'[5]TH XL'!#REF!</definedName>
    <definedName name="mtr">'[5]TH XL'!#REF!</definedName>
    <definedName name="mtram" localSheetId="7">#REF!</definedName>
    <definedName name="mtram" localSheetId="8">#REF!</definedName>
    <definedName name="mtram" localSheetId="1">#REF!</definedName>
    <definedName name="mtram">#REF!</definedName>
    <definedName name="Mtran" localSheetId="1">[15]Girder!#REF!</definedName>
    <definedName name="Mtran">[15]Girder!#REF!</definedName>
    <definedName name="mttn" localSheetId="1">[45]Sheet1!#REF!</definedName>
    <definedName name="mttn">[45]Sheet1!#REF!</definedName>
    <definedName name="Mu" localSheetId="1">#REF!</definedName>
    <definedName name="Mu">#REF!</definedName>
    <definedName name="Mu_" localSheetId="1">#REF!</definedName>
    <definedName name="Mu_">#REF!</definedName>
    <definedName name="MUA" localSheetId="1">#REF!</definedName>
    <definedName name="MUA">#REF!</definedName>
    <definedName name="MVC" localSheetId="1">[103]Sheet2!#REF!</definedName>
    <definedName name="MVC">[103]Sheet2!#REF!</definedName>
    <definedName name="mvt_b" localSheetId="1">#REF!</definedName>
    <definedName name="mvt_b">#REF!</definedName>
    <definedName name="mvt_k" localSheetId="1">#REF!</definedName>
    <definedName name="mvt_k">#REF!</definedName>
    <definedName name="mvt_n" localSheetId="1">#REF!</definedName>
    <definedName name="mvt_n">#REF!</definedName>
    <definedName name="mvt_t" localSheetId="1">#REF!</definedName>
    <definedName name="mvt_t">#REF!</definedName>
    <definedName name="mw1_" localSheetId="1">[15]Girder!#REF!</definedName>
    <definedName name="mw1_">[15]Girder!#REF!</definedName>
    <definedName name="mx" localSheetId="1">[15]Girder!#REF!</definedName>
    <definedName name="mx">[15]Girder!#REF!</definedName>
    <definedName name="myle" localSheetId="7">#REF!</definedName>
    <definedName name="myle" localSheetId="8">#REF!</definedName>
    <definedName name="myle" localSheetId="1">#REF!</definedName>
    <definedName name="myle">#REF!</definedName>
    <definedName name="n" localSheetId="7">#REF!</definedName>
    <definedName name="n" localSheetId="8">#REF!</definedName>
    <definedName name="n" localSheetId="1" hidden="1">{"'Sheet1'!$L$16"}</definedName>
    <definedName name="n" localSheetId="2" hidden="1">{"'Sheet1'!$L$16"}</definedName>
    <definedName name="n" localSheetId="3" hidden="1">{"'Sheet1'!$L$16"}</definedName>
    <definedName name="n" localSheetId="4" hidden="1">{"'Sheet1'!$L$16"}</definedName>
    <definedName name="n" hidden="1">{"'Sheet1'!$L$16"}</definedName>
    <definedName name="n.d1" localSheetId="1">[42]SLCB!#REF!</definedName>
    <definedName name="n.d1">[42]SLCB!#REF!</definedName>
    <definedName name="n.d2" localSheetId="1">[42]SLCB!#REF!</definedName>
    <definedName name="n.d2">[42]SLCB!#REF!</definedName>
    <definedName name="N1IN">'[5]TONGKE3p '!$U$295</definedName>
    <definedName name="n1pig" localSheetId="7">#REF!</definedName>
    <definedName name="n1pig" localSheetId="8">#REF!</definedName>
    <definedName name="n1pig" localSheetId="1">#REF!</definedName>
    <definedName name="n1pig">#REF!</definedName>
    <definedName name="N1pIGnc" localSheetId="7">#REF!</definedName>
    <definedName name="N1pIGnc" localSheetId="8">#REF!</definedName>
    <definedName name="N1pIGnc" localSheetId="1">#REF!</definedName>
    <definedName name="N1pIGnc">#REF!</definedName>
    <definedName name="N1pIGvc" localSheetId="7">#REF!</definedName>
    <definedName name="N1pIGvc" localSheetId="8">#REF!</definedName>
    <definedName name="N1pIGvc" localSheetId="1">#REF!</definedName>
    <definedName name="N1pIGvc">#REF!</definedName>
    <definedName name="N1pIGvl" localSheetId="7">#REF!</definedName>
    <definedName name="N1pIGvl" localSheetId="8">#REF!</definedName>
    <definedName name="N1pIGvl" localSheetId="1">#REF!</definedName>
    <definedName name="N1pIGvl">#REF!</definedName>
    <definedName name="n1pind" localSheetId="7">#REF!</definedName>
    <definedName name="n1pind" localSheetId="8">#REF!</definedName>
    <definedName name="n1pind" localSheetId="1">#REF!</definedName>
    <definedName name="n1pind">#REF!</definedName>
    <definedName name="N1pINDnc" localSheetId="7">#REF!</definedName>
    <definedName name="N1pINDnc" localSheetId="8">#REF!</definedName>
    <definedName name="N1pINDnc" localSheetId="1">#REF!</definedName>
    <definedName name="N1pINDnc">#REF!</definedName>
    <definedName name="N1pINDvc" localSheetId="7">#REF!</definedName>
    <definedName name="N1pINDvc" localSheetId="8">#REF!</definedName>
    <definedName name="N1pINDvc" localSheetId="1">#REF!</definedName>
    <definedName name="N1pINDvc">#REF!</definedName>
    <definedName name="N1pINDvl" localSheetId="7">#REF!</definedName>
    <definedName name="N1pINDvl" localSheetId="8">#REF!</definedName>
    <definedName name="N1pINDvl" localSheetId="1">#REF!</definedName>
    <definedName name="N1pINDvl">#REF!</definedName>
    <definedName name="n1ping" localSheetId="7">#REF!</definedName>
    <definedName name="n1ping" localSheetId="8">#REF!</definedName>
    <definedName name="n1ping" localSheetId="1">#REF!</definedName>
    <definedName name="n1ping">#REF!</definedName>
    <definedName name="n1pingnc" localSheetId="1">'[5]lam-moi'!#REF!</definedName>
    <definedName name="n1pingnc">'[5]lam-moi'!#REF!</definedName>
    <definedName name="N1pINGvc" localSheetId="7">#REF!</definedName>
    <definedName name="N1pINGvc" localSheetId="8">#REF!</definedName>
    <definedName name="N1pINGvc" localSheetId="1">#REF!</definedName>
    <definedName name="N1pINGvc">#REF!</definedName>
    <definedName name="n1pingvl" localSheetId="1">'[5]lam-moi'!#REF!</definedName>
    <definedName name="n1pingvl">'[5]lam-moi'!#REF!</definedName>
    <definedName name="n1pint" localSheetId="7">#REF!</definedName>
    <definedName name="n1pint" localSheetId="8">#REF!</definedName>
    <definedName name="n1pint" localSheetId="1">#REF!</definedName>
    <definedName name="n1pint">#REF!</definedName>
    <definedName name="n1pintnc" localSheetId="1">'[5]lam-moi'!#REF!</definedName>
    <definedName name="n1pintnc">'[5]lam-moi'!#REF!</definedName>
    <definedName name="n1pintvl" localSheetId="1">'[5]lam-moi'!#REF!</definedName>
    <definedName name="n1pintvl">'[5]lam-moi'!#REF!</definedName>
    <definedName name="n24nc" localSheetId="1">'[5]lam-moi'!#REF!</definedName>
    <definedName name="n24nc">'[5]lam-moi'!#REF!</definedName>
    <definedName name="n24vl" localSheetId="1">'[5]lam-moi'!#REF!</definedName>
    <definedName name="n24vl">'[5]lam-moi'!#REF!</definedName>
    <definedName name="n2mignc" localSheetId="1">'[5]lam-moi'!#REF!</definedName>
    <definedName name="n2mignc">'[5]lam-moi'!#REF!</definedName>
    <definedName name="n2migvl" localSheetId="1">'[5]lam-moi'!#REF!</definedName>
    <definedName name="n2migvl">'[5]lam-moi'!#REF!</definedName>
    <definedName name="n2min1nc" localSheetId="1">'[5]lam-moi'!#REF!</definedName>
    <definedName name="n2min1nc">'[5]lam-moi'!#REF!</definedName>
    <definedName name="n2min1vl" localSheetId="1">'[5]lam-moi'!#REF!</definedName>
    <definedName name="n2min1vl">'[5]lam-moi'!#REF!</definedName>
    <definedName name="Nam_khoi_cong">'[62]Co so'!$C$21</definedName>
    <definedName name="Nan_khoi_cong" localSheetId="1">#REF!</definedName>
    <definedName name="Nan_khoi_cong">#REF!</definedName>
    <definedName name="nc" localSheetId="7">#REF!</definedName>
    <definedName name="nc" localSheetId="8">#REF!</definedName>
    <definedName name="nc" localSheetId="1">#REF!</definedName>
    <definedName name="nc">#REF!</definedName>
    <definedName name="NC.M10.1" localSheetId="1">'[72]Giai trinh'!#REF!</definedName>
    <definedName name="NC.M10.1">'[72]Giai trinh'!#REF!</definedName>
    <definedName name="NC.M10.2" localSheetId="1">'[72]Giai trinh'!#REF!</definedName>
    <definedName name="NC.M10.2">'[72]Giai trinh'!#REF!</definedName>
    <definedName name="NC.MDT" localSheetId="1">'[72]Giai trinh'!#REF!</definedName>
    <definedName name="NC.MDT">'[72]Giai trinh'!#REF!</definedName>
    <definedName name="NC_2020" localSheetId="1">'[128]Bieu I - 1_NS tinh LIVE'!#REF!</definedName>
    <definedName name="NC_2020">'[128]Bieu I - 1_NS tinh LIVE'!#REF!</definedName>
    <definedName name="nc_betong200" localSheetId="1">'[50]TT-35KV+TBA'!#REF!</definedName>
    <definedName name="nc_betong200">'[50]TT-35KV+TBA'!#REF!</definedName>
    <definedName name="nc_btm10" localSheetId="7">#REF!</definedName>
    <definedName name="nc_btm10" localSheetId="8">#REF!</definedName>
    <definedName name="nc_btm10" localSheetId="1">#REF!</definedName>
    <definedName name="nc_btm10">#REF!</definedName>
    <definedName name="nc_btm100" localSheetId="7">#REF!</definedName>
    <definedName name="nc_btm100" localSheetId="8">#REF!</definedName>
    <definedName name="nc_btm100" localSheetId="1">#REF!</definedName>
    <definedName name="nc_btm100">#REF!</definedName>
    <definedName name="nc_cotpha">[71]TT_10KV!$H$329</definedName>
    <definedName name="nc1nc" localSheetId="1">'[5]lam-moi'!#REF!</definedName>
    <definedName name="nc1nc">'[5]lam-moi'!#REF!</definedName>
    <definedName name="nc1p" localSheetId="1">#REF!</definedName>
    <definedName name="nc1p">#REF!</definedName>
    <definedName name="nc1vl" localSheetId="1">'[5]lam-moi'!#REF!</definedName>
    <definedName name="nc1vl">'[5]lam-moi'!#REF!</definedName>
    <definedName name="nc2.7">[34]NC!$E$7</definedName>
    <definedName name="nc24nc" localSheetId="1">'[5]lam-moi'!#REF!</definedName>
    <definedName name="nc24nc">'[5]lam-moi'!#REF!</definedName>
    <definedName name="nc24vl" localSheetId="1">'[5]lam-moi'!#REF!</definedName>
    <definedName name="nc24vl">'[5]lam-moi'!#REF!</definedName>
    <definedName name="nc3.5">[34]NC!$E$10</definedName>
    <definedName name="nc3.7">[34]NC!$E$11</definedName>
    <definedName name="nc3_5">'[69]Vat tu'!$B$17</definedName>
    <definedName name="nc3p" localSheetId="7">#REF!</definedName>
    <definedName name="nc3p" localSheetId="8">#REF!</definedName>
    <definedName name="nc3p" localSheetId="1">#REF!</definedName>
    <definedName name="nc3p">#REF!</definedName>
    <definedName name="nc4.5">[34]NC!$E$14</definedName>
    <definedName name="NCBD" localSheetId="1">'[103]DZ 0.4'!#REF!</definedName>
    <definedName name="NCBD">'[103]DZ 0.4'!#REF!</definedName>
    <definedName name="NCBD100" localSheetId="7">#REF!</definedName>
    <definedName name="NCBD100" localSheetId="8">#REF!</definedName>
    <definedName name="NCBD100" localSheetId="1">#REF!</definedName>
    <definedName name="NCBD100">#REF!</definedName>
    <definedName name="NCBD200" localSheetId="7">#REF!</definedName>
    <definedName name="NCBD200" localSheetId="8">#REF!</definedName>
    <definedName name="NCBD200" localSheetId="1">#REF!</definedName>
    <definedName name="NCBD200">#REF!</definedName>
    <definedName name="NCBD250" localSheetId="7">#REF!</definedName>
    <definedName name="NCBD250" localSheetId="8">#REF!</definedName>
    <definedName name="NCBD250" localSheetId="1">#REF!</definedName>
    <definedName name="NCBD250">#REF!</definedName>
    <definedName name="ncc3.5">[34]NC!$F$10</definedName>
    <definedName name="ncc3.7">[34]NC!$F$11</definedName>
    <definedName name="NCcap0.7" localSheetId="1">#REF!</definedName>
    <definedName name="NCcap0.7">#REF!</definedName>
    <definedName name="NCcap1" localSheetId="1">#REF!</definedName>
    <definedName name="NCcap1">#REF!</definedName>
    <definedName name="nccc2" localSheetId="1">'[150]nhan cong'!#REF!</definedName>
    <definedName name="nccc2">'[150]nhan cong'!#REF!</definedName>
    <definedName name="nccs" localSheetId="1">#REF!</definedName>
    <definedName name="nccs">#REF!</definedName>
    <definedName name="NCCT3p" localSheetId="7">#REF!</definedName>
    <definedName name="NCCT3p" localSheetId="8">#REF!</definedName>
    <definedName name="NCCT3p" localSheetId="1">#REF!</definedName>
    <definedName name="NCCT3p">#REF!</definedName>
    <definedName name="ncdd" localSheetId="1">'[5]TH XL'!#REF!</definedName>
    <definedName name="ncdd">'[5]TH XL'!#REF!</definedName>
    <definedName name="NCDD2" localSheetId="1">'[5]TH XL'!#REF!</definedName>
    <definedName name="NCDD2">'[5]TH XL'!#REF!</definedName>
    <definedName name="ncdg" localSheetId="7">#REF!</definedName>
    <definedName name="ncdg" localSheetId="8">#REF!</definedName>
    <definedName name="ncdg" localSheetId="1">#REF!</definedName>
    <definedName name="ncdg">#REF!</definedName>
    <definedName name="NCGF" localSheetId="1">[141]REGION!#REF!</definedName>
    <definedName name="NCGF">[141]REGION!#REF!</definedName>
    <definedName name="ncgff" localSheetId="1">#REF!</definedName>
    <definedName name="ncgff">#REF!</definedName>
    <definedName name="NCHC">[5]TNHCHINH!$J$38</definedName>
    <definedName name="NCKday" localSheetId="1">#REF!</definedName>
    <definedName name="NCKday">#REF!</definedName>
    <definedName name="NCKT" localSheetId="7">#REF!</definedName>
    <definedName name="NCKT" localSheetId="8">#REF!</definedName>
    <definedName name="NCKT" localSheetId="1">#REF!</definedName>
    <definedName name="NCKT">#REF!</definedName>
    <definedName name="NCLD" localSheetId="1">#REF!</definedName>
    <definedName name="NCLD">#REF!</definedName>
    <definedName name="ncmt2" localSheetId="1">[123]ctdz35!#REF!</definedName>
    <definedName name="ncmt2">[123]ctdz35!#REF!</definedName>
    <definedName name="NCNCS">[73]DLDT!$B$14</definedName>
    <definedName name="Ncol" localSheetId="1">[31]Sheet1!#REF!</definedName>
    <definedName name="Ncol">[31]Sheet1!#REF!</definedName>
    <definedName name="ncong" localSheetId="1">#REF!</definedName>
    <definedName name="ncong">#REF!</definedName>
    <definedName name="NCPP" localSheetId="1">#REF!</definedName>
    <definedName name="NCPP">#REF!</definedName>
    <definedName name="nctn" localSheetId="1">#REF!</definedName>
    <definedName name="nctn">#REF!</definedName>
    <definedName name="nctr" localSheetId="1">'[5]TH XL'!#REF!</definedName>
    <definedName name="nctr">'[5]TH XL'!#REF!</definedName>
    <definedName name="nctram" localSheetId="7">#REF!</definedName>
    <definedName name="nctram" localSheetId="8">#REF!</definedName>
    <definedName name="nctram" localSheetId="1">#REF!</definedName>
    <definedName name="nctram">#REF!</definedName>
    <definedName name="NCVC" localSheetId="1">[103]Sheet2!#REF!</definedName>
    <definedName name="NCVC">[103]Sheet2!#REF!</definedName>
    <definedName name="NCVC_BD" localSheetId="1">'[103]DZ 0.4'!#REF!</definedName>
    <definedName name="NCVC_BD">'[103]DZ 0.4'!#REF!</definedName>
    <definedName name="NCVC100" localSheetId="7">#REF!</definedName>
    <definedName name="NCVC100" localSheetId="8">#REF!</definedName>
    <definedName name="NCVC100" localSheetId="1">#REF!</definedName>
    <definedName name="NCVC100">#REF!</definedName>
    <definedName name="NCVC200" localSheetId="7">#REF!</definedName>
    <definedName name="NCVC200" localSheetId="8">#REF!</definedName>
    <definedName name="NCVC200" localSheetId="1">#REF!</definedName>
    <definedName name="NCVC200">#REF!</definedName>
    <definedName name="NCVC250" localSheetId="7">#REF!</definedName>
    <definedName name="NCVC250" localSheetId="8">#REF!</definedName>
    <definedName name="NCVC250" localSheetId="1">#REF!</definedName>
    <definedName name="NCVC250">#REF!</definedName>
    <definedName name="NCVC3P" localSheetId="7">#REF!</definedName>
    <definedName name="NCVC3P" localSheetId="8">#REF!</definedName>
    <definedName name="NCVC3P" localSheetId="1">#REF!</definedName>
    <definedName name="NCVC3P">#REF!</definedName>
    <definedName name="nd">[29]gVL!$N$27</definedName>
    <definedName name="nd_8" localSheetId="1">'[88]14.MMUS GIUA NHIP'!#REF!</definedName>
    <definedName name="nd_8">'[88]14.MMUS GIUA NHIP'!#REF!</definedName>
    <definedName name="nd_9" localSheetId="1">'[88]14.MMUS GIUA NHIP'!#REF!</definedName>
    <definedName name="nd_9">'[88]14.MMUS GIUA NHIP'!#REF!</definedName>
    <definedName name="ndc" localSheetId="1">#REF!</definedName>
    <definedName name="ndc">#REF!</definedName>
    <definedName name="neff" localSheetId="1">[31]Sheet1!#REF!</definedName>
    <definedName name="neff">[31]Sheet1!#REF!</definedName>
    <definedName name="nenkhi10m3" localSheetId="1">#REF!</definedName>
    <definedName name="nenkhi10m3">#REF!</definedName>
    <definedName name="nenkhi1200" localSheetId="1">#REF!</definedName>
    <definedName name="nenkhi1200">#REF!</definedName>
    <definedName name="neo32mm" localSheetId="1">#REF!</definedName>
    <definedName name="neo32mm">#REF!</definedName>
    <definedName name="neo4T" localSheetId="1">#REF!</definedName>
    <definedName name="neo4T">#REF!</definedName>
    <definedName name="NET" localSheetId="7">#REF!</definedName>
    <definedName name="NET" localSheetId="8">#REF!</definedName>
    <definedName name="NET" localSheetId="1">#REF!</definedName>
    <definedName name="NET">#REF!</definedName>
    <definedName name="NET_1" localSheetId="7">#REF!</definedName>
    <definedName name="NET_1" localSheetId="8">#REF!</definedName>
    <definedName name="NET_1" localSheetId="1">#REF!</definedName>
    <definedName name="NET_1">#REF!</definedName>
    <definedName name="NET_ANA" localSheetId="7">#REF!</definedName>
    <definedName name="NET_ANA" localSheetId="8">#REF!</definedName>
    <definedName name="NET_ANA" localSheetId="1">#REF!</definedName>
    <definedName name="NET_ANA">#REF!</definedName>
    <definedName name="NET_ANA_1" localSheetId="7">#REF!</definedName>
    <definedName name="NET_ANA_1" localSheetId="8">#REF!</definedName>
    <definedName name="NET_ANA_1" localSheetId="1">#REF!</definedName>
    <definedName name="NET_ANA_1">#REF!</definedName>
    <definedName name="NET_ANA_2" localSheetId="7">#REF!</definedName>
    <definedName name="NET_ANA_2" localSheetId="8">#REF!</definedName>
    <definedName name="NET_ANA_2" localSheetId="1">#REF!</definedName>
    <definedName name="NET_ANA_2">#REF!</definedName>
    <definedName name="ng" localSheetId="1">[42]SLCB!#REF!</definedName>
    <definedName name="ng">[42]SLCB!#REF!</definedName>
    <definedName name="ng1." localSheetId="1">[42]SLCB!#REF!</definedName>
    <definedName name="ng1.">[42]SLCB!#REF!</definedName>
    <definedName name="ng2." localSheetId="1">[42]SLCB!#REF!</definedName>
    <definedName name="ng2.">[42]SLCB!#REF!</definedName>
    <definedName name="Ngay" localSheetId="1">#REF!</definedName>
    <definedName name="Ngay">#REF!</definedName>
    <definedName name="nght" localSheetId="1">#REF!</definedName>
    <definedName name="nght">#REF!</definedName>
    <definedName name="NGUONDAT_HUYEN">'[128]Bieu I - 1_NS tinh LIVE'!$BC$1:$BC$551</definedName>
    <definedName name="NH" localSheetId="7">#REF!</definedName>
    <definedName name="NH" localSheetId="8">#REF!</definedName>
    <definedName name="NH" localSheetId="1">#REF!</definedName>
    <definedName name="NH">#REF!</definedName>
    <definedName name="NHAÂN_COÂNG" localSheetId="1">'PL02_dieu chuyen (2)'!BTRAM</definedName>
    <definedName name="NHAÂN_COÂNG">BTRAM</definedName>
    <definedName name="Nhan_xet_cua_dai">"Picture 1"</definedName>
    <definedName name="nhapthan" localSheetId="1">#REF!</definedName>
    <definedName name="nhapthan">#REF!</definedName>
    <definedName name="nhfffd" localSheetId="1">{"DZ-TDTB2.XLS","Dcksat.xls"}</definedName>
    <definedName name="nhfffd">{"DZ-TDTB2.XLS","Dcksat.xls"}</definedName>
    <definedName name="nhn" localSheetId="7">#REF!</definedName>
    <definedName name="nhn" localSheetId="8">#REF!</definedName>
    <definedName name="nhn" localSheetId="1">#REF!</definedName>
    <definedName name="nhn">#REF!</definedName>
    <definedName name="nhnnc" localSheetId="1">'[5]lam-moi'!#REF!</definedName>
    <definedName name="nhnnc">'[5]lam-moi'!#REF!</definedName>
    <definedName name="nhnvl" localSheetId="1">'[5]lam-moi'!#REF!</definedName>
    <definedName name="nhnvl">'[5]lam-moi'!#REF!</definedName>
    <definedName name="NHOM" localSheetId="1">'[151]Bieu I-01 NS tinh'!#REF!</definedName>
    <definedName name="NHOM">'[151]Bieu I-01 NS tinh'!#REF!</definedName>
    <definedName name="NHot" localSheetId="7">#REF!</definedName>
    <definedName name="NHot" localSheetId="8">#REF!</definedName>
    <definedName name="NHot" localSheetId="1">#REF!</definedName>
    <definedName name="NHot">#REF!</definedName>
    <definedName name="nhu" localSheetId="7">#REF!</definedName>
    <definedName name="nhu" localSheetId="8">#REF!</definedName>
    <definedName name="nhu" localSheetId="1">#REF!</definedName>
    <definedName name="nhu">#REF!</definedName>
    <definedName name="nhua" localSheetId="7">#REF!</definedName>
    <definedName name="nhua" localSheetId="8">#REF!</definedName>
    <definedName name="nhua" localSheetId="1">#REF!</definedName>
    <definedName name="nhua">#REF!</definedName>
    <definedName name="nhuad" localSheetId="7">#REF!</definedName>
    <definedName name="nhuad" localSheetId="8">#REF!</definedName>
    <definedName name="nhuad" localSheetId="1">#REF!</definedName>
    <definedName name="nhuad">#REF!</definedName>
    <definedName name="Nhuadan">'[69]Vat tu'!$B$44</definedName>
    <definedName name="nhuaduong">[152]dg!$D$12</definedName>
    <definedName name="nhucau" localSheetId="1">#REF!</definedName>
    <definedName name="nhucau">#REF!</definedName>
    <definedName name="nhucauvon2021" localSheetId="1" hidden="1">#REF!</definedName>
    <definedName name="nhucauvon2021" localSheetId="0" hidden="1">#REF!</definedName>
    <definedName name="nhucauvon2021" localSheetId="2" hidden="1">#REF!</definedName>
    <definedName name="nhucauvon2021" localSheetId="3" hidden="1">#REF!</definedName>
    <definedName name="nhucauvon2021" hidden="1">#REF!</definedName>
    <definedName name="nig" localSheetId="7">#REF!</definedName>
    <definedName name="nig" localSheetId="8">#REF!</definedName>
    <definedName name="nig" localSheetId="1">#REF!</definedName>
    <definedName name="nig">#REF!</definedName>
    <definedName name="NIG13p">'[5]TONGKE3p '!$T$295</definedName>
    <definedName name="nig1p" localSheetId="7">#REF!</definedName>
    <definedName name="nig1p" localSheetId="8">#REF!</definedName>
    <definedName name="nig1p" localSheetId="1">#REF!</definedName>
    <definedName name="nig1p">#REF!</definedName>
    <definedName name="nig3p" localSheetId="7">#REF!</definedName>
    <definedName name="nig3p" localSheetId="8">#REF!</definedName>
    <definedName name="nig3p" localSheetId="1">#REF!</definedName>
    <definedName name="nig3p">#REF!</definedName>
    <definedName name="night">'[99]Work-Condition'!$E$28</definedName>
    <definedName name="night.">'[99]Work-Condition'!$E$28</definedName>
    <definedName name="nightnc" localSheetId="1">[5]gtrinh!#REF!</definedName>
    <definedName name="nightnc">[5]gtrinh!#REF!</definedName>
    <definedName name="nightvl" localSheetId="1">[5]gtrinh!#REF!</definedName>
    <definedName name="nightvl">[5]gtrinh!#REF!</definedName>
    <definedName name="NIGnc" localSheetId="7">#REF!</definedName>
    <definedName name="NIGnc" localSheetId="8">#REF!</definedName>
    <definedName name="NIGnc" localSheetId="1">#REF!</definedName>
    <definedName name="NIGnc">#REF!</definedName>
    <definedName name="nignc1p" localSheetId="7">#REF!</definedName>
    <definedName name="nignc1p" localSheetId="8">#REF!</definedName>
    <definedName name="nignc1p" localSheetId="1">#REF!</definedName>
    <definedName name="nignc1p">#REF!</definedName>
    <definedName name="nignc3p">'[5]CHITIET VL-NC'!$G$107</definedName>
    <definedName name="NIGvc" localSheetId="7">#REF!</definedName>
    <definedName name="NIGvc" localSheetId="8">#REF!</definedName>
    <definedName name="NIGvc" localSheetId="1">#REF!</definedName>
    <definedName name="NIGvc">#REF!</definedName>
    <definedName name="NIGvl" localSheetId="7">#REF!</definedName>
    <definedName name="NIGvl" localSheetId="8">#REF!</definedName>
    <definedName name="NIGvl" localSheetId="1">#REF!</definedName>
    <definedName name="NIGvl">#REF!</definedName>
    <definedName name="nigvl1p" localSheetId="7">#REF!</definedName>
    <definedName name="nigvl1p" localSheetId="8">#REF!</definedName>
    <definedName name="nigvl1p" localSheetId="1">#REF!</definedName>
    <definedName name="nigvl1p">#REF!</definedName>
    <definedName name="nigvl3p">'[5]CHITIET VL-NC'!$G$99</definedName>
    <definedName name="nin" localSheetId="7">#REF!</definedName>
    <definedName name="nin" localSheetId="8">#REF!</definedName>
    <definedName name="nin" localSheetId="1">#REF!</definedName>
    <definedName name="nin">#REF!</definedName>
    <definedName name="nin14nc3p" localSheetId="1">#REF!</definedName>
    <definedName name="nin14nc3p">#REF!</definedName>
    <definedName name="nin14vl3p" localSheetId="1">#REF!</definedName>
    <definedName name="nin14vl3p">#REF!</definedName>
    <definedName name="nin1903p" localSheetId="7">#REF!</definedName>
    <definedName name="nin1903p" localSheetId="8">#REF!</definedName>
    <definedName name="nin1903p" localSheetId="1">#REF!</definedName>
    <definedName name="nin1903p">#REF!</definedName>
    <definedName name="nin190nc" localSheetId="1">'[5]lam-moi'!#REF!</definedName>
    <definedName name="nin190nc">'[5]lam-moi'!#REF!</definedName>
    <definedName name="nin190nc3p" localSheetId="1">#REF!</definedName>
    <definedName name="nin190nc3p">#REF!</definedName>
    <definedName name="nin190vl" localSheetId="1">'[5]lam-moi'!#REF!</definedName>
    <definedName name="nin190vl">'[5]lam-moi'!#REF!</definedName>
    <definedName name="nin190vl3p" localSheetId="1">#REF!</definedName>
    <definedName name="nin190vl3p">#REF!</definedName>
    <definedName name="nin1pnc" localSheetId="1">'[5]lam-moi'!#REF!</definedName>
    <definedName name="nin1pnc">'[5]lam-moi'!#REF!</definedName>
    <definedName name="nin1pvl" localSheetId="1">'[5]lam-moi'!#REF!</definedName>
    <definedName name="nin1pvl">'[5]lam-moi'!#REF!</definedName>
    <definedName name="nin2903p" localSheetId="1">#REF!</definedName>
    <definedName name="nin2903p">#REF!</definedName>
    <definedName name="nin290nc3p" localSheetId="1">#REF!</definedName>
    <definedName name="nin290nc3p">#REF!</definedName>
    <definedName name="nin290vl3p" localSheetId="1">#REF!</definedName>
    <definedName name="nin290vl3p">#REF!</definedName>
    <definedName name="nin3p" localSheetId="7">#REF!</definedName>
    <definedName name="nin3p" localSheetId="8">#REF!</definedName>
    <definedName name="nin3p" localSheetId="1">#REF!</definedName>
    <definedName name="nin3p">#REF!</definedName>
    <definedName name="nind" localSheetId="7">#REF!</definedName>
    <definedName name="nind" localSheetId="8">#REF!</definedName>
    <definedName name="nind" localSheetId="1">#REF!</definedName>
    <definedName name="nind">#REF!</definedName>
    <definedName name="nind1p" localSheetId="7">#REF!</definedName>
    <definedName name="nind1p" localSheetId="8">#REF!</definedName>
    <definedName name="nind1p" localSheetId="1">#REF!</definedName>
    <definedName name="nind1p">#REF!</definedName>
    <definedName name="nind3p" localSheetId="7">#REF!</definedName>
    <definedName name="nind3p" localSheetId="8">#REF!</definedName>
    <definedName name="nind3p" localSheetId="1">#REF!</definedName>
    <definedName name="nind3p">#REF!</definedName>
    <definedName name="NINDnc" localSheetId="7">#REF!</definedName>
    <definedName name="NINDnc" localSheetId="8">#REF!</definedName>
    <definedName name="NINDnc" localSheetId="1">#REF!</definedName>
    <definedName name="NINDnc">#REF!</definedName>
    <definedName name="nindnc1p" localSheetId="7">#REF!</definedName>
    <definedName name="nindnc1p" localSheetId="8">#REF!</definedName>
    <definedName name="nindnc1p" localSheetId="1">#REF!</definedName>
    <definedName name="nindnc1p">#REF!</definedName>
    <definedName name="nindnc3p" localSheetId="1">#REF!</definedName>
    <definedName name="nindnc3p">#REF!</definedName>
    <definedName name="NINDvc" localSheetId="7">#REF!</definedName>
    <definedName name="NINDvc" localSheetId="8">#REF!</definedName>
    <definedName name="NINDvc" localSheetId="1">#REF!</definedName>
    <definedName name="NINDvc">#REF!</definedName>
    <definedName name="NINDvl" localSheetId="7">#REF!</definedName>
    <definedName name="NINDvl" localSheetId="8">#REF!</definedName>
    <definedName name="NINDvl" localSheetId="1">#REF!</definedName>
    <definedName name="NINDvl">#REF!</definedName>
    <definedName name="nindvl1p" localSheetId="7">#REF!</definedName>
    <definedName name="nindvl1p" localSheetId="8">#REF!</definedName>
    <definedName name="nindvl1p" localSheetId="1">#REF!</definedName>
    <definedName name="nindvl1p">#REF!</definedName>
    <definedName name="nindvl3p" localSheetId="1">#REF!</definedName>
    <definedName name="nindvl3p">#REF!</definedName>
    <definedName name="ning1p" localSheetId="7">#REF!</definedName>
    <definedName name="ning1p" localSheetId="8">#REF!</definedName>
    <definedName name="ning1p" localSheetId="1">#REF!</definedName>
    <definedName name="ning1p">#REF!</definedName>
    <definedName name="ningnc1p" localSheetId="7">#REF!</definedName>
    <definedName name="ningnc1p" localSheetId="8">#REF!</definedName>
    <definedName name="ningnc1p" localSheetId="1">#REF!</definedName>
    <definedName name="ningnc1p">#REF!</definedName>
    <definedName name="ningvl1p" localSheetId="7">#REF!</definedName>
    <definedName name="ningvl1p" localSheetId="8">#REF!</definedName>
    <definedName name="ningvl1p" localSheetId="1">#REF!</definedName>
    <definedName name="ningvl1p">#REF!</definedName>
    <definedName name="NINnc" localSheetId="7">#REF!</definedName>
    <definedName name="NINnc" localSheetId="8">#REF!</definedName>
    <definedName name="NINnc" localSheetId="1">#REF!</definedName>
    <definedName name="NINnc">#REF!</definedName>
    <definedName name="ninnc3p" localSheetId="1">#REF!</definedName>
    <definedName name="ninnc3p">#REF!</definedName>
    <definedName name="nint1p" localSheetId="7">#REF!</definedName>
    <definedName name="nint1p" localSheetId="8">#REF!</definedName>
    <definedName name="nint1p" localSheetId="1">#REF!</definedName>
    <definedName name="nint1p">#REF!</definedName>
    <definedName name="nintnc1p" localSheetId="7">#REF!</definedName>
    <definedName name="nintnc1p" localSheetId="8">#REF!</definedName>
    <definedName name="nintnc1p" localSheetId="1">#REF!</definedName>
    <definedName name="nintnc1p">#REF!</definedName>
    <definedName name="nintvl1p" localSheetId="7">#REF!</definedName>
    <definedName name="nintvl1p" localSheetId="8">#REF!</definedName>
    <definedName name="nintvl1p" localSheetId="1">#REF!</definedName>
    <definedName name="nintvl1p">#REF!</definedName>
    <definedName name="NINvc" localSheetId="7">#REF!</definedName>
    <definedName name="NINvc" localSheetId="8">#REF!</definedName>
    <definedName name="NINvc" localSheetId="1">#REF!</definedName>
    <definedName name="NINvc">#REF!</definedName>
    <definedName name="NINvl" localSheetId="7">#REF!</definedName>
    <definedName name="NINvl" localSheetId="8">#REF!</definedName>
    <definedName name="NINvl" localSheetId="1">#REF!</definedName>
    <definedName name="NINvl">#REF!</definedName>
    <definedName name="ninvl3p" localSheetId="1">#REF!</definedName>
    <definedName name="ninvl3p">#REF!</definedName>
    <definedName name="nl" localSheetId="7">#REF!</definedName>
    <definedName name="nl" localSheetId="8">#REF!</definedName>
    <definedName name="nl" localSheetId="1">#REF!</definedName>
    <definedName name="nl">#REF!</definedName>
    <definedName name="NL12nc" localSheetId="1">'[5]#REF'!#REF!</definedName>
    <definedName name="NL12nc">'[5]#REF'!#REF!</definedName>
    <definedName name="NL12vl" localSheetId="1">'[5]#REF'!#REF!</definedName>
    <definedName name="NL12vl">'[5]#REF'!#REF!</definedName>
    <definedName name="nl1p" localSheetId="7">#REF!</definedName>
    <definedName name="nl1p" localSheetId="8">#REF!</definedName>
    <definedName name="nl1p" localSheetId="1">#REF!</definedName>
    <definedName name="nl1p">#REF!</definedName>
    <definedName name="nl3p" localSheetId="7">#REF!</definedName>
    <definedName name="nl3p" localSheetId="8">#REF!</definedName>
    <definedName name="nl3p" localSheetId="1">#REF!</definedName>
    <definedName name="nl3p">#REF!</definedName>
    <definedName name="nlht" localSheetId="7">#REF!</definedName>
    <definedName name="nlht" localSheetId="8">#REF!</definedName>
    <definedName name="nlht" localSheetId="1">#REF!</definedName>
    <definedName name="nlht">#REF!</definedName>
    <definedName name="nlmtc" localSheetId="1">'[5]t-h HA THE'!#REF!</definedName>
    <definedName name="nlmtc">'[5]t-h HA THE'!#REF!</definedName>
    <definedName name="nlnc" localSheetId="1">'[5]lam-moi'!#REF!</definedName>
    <definedName name="nlnc">'[5]lam-moi'!#REF!</definedName>
    <definedName name="nlnc3p" localSheetId="1">#REF!</definedName>
    <definedName name="nlnc3p">#REF!</definedName>
    <definedName name="nlnc3pha" localSheetId="1">#REF!</definedName>
    <definedName name="nlnc3pha">#REF!</definedName>
    <definedName name="NLTK1p" localSheetId="7">#REF!</definedName>
    <definedName name="NLTK1p" localSheetId="8">#REF!</definedName>
    <definedName name="NLTK1p" localSheetId="1">#REF!</definedName>
    <definedName name="NLTK1p">#REF!</definedName>
    <definedName name="nlvl" localSheetId="1">'[5]lam-moi'!#REF!</definedName>
    <definedName name="nlvl">'[5]lam-moi'!#REF!</definedName>
    <definedName name="nlvl1">[5]chitiet!$G$302</definedName>
    <definedName name="nlvl3p" localSheetId="1">#REF!</definedName>
    <definedName name="nlvl3p">#REF!</definedName>
    <definedName name="nm" localSheetId="1">#REF!</definedName>
    <definedName name="nm">#REF!</definedName>
    <definedName name="Nms" localSheetId="1">#REF!</definedName>
    <definedName name="Nms">#REF!</definedName>
    <definedName name="nn" localSheetId="7">#REF!</definedName>
    <definedName name="nn" localSheetId="8">#REF!</definedName>
    <definedName name="nn" localSheetId="1">#REF!</definedName>
    <definedName name="nn">#REF!</definedName>
    <definedName name="nn1p" localSheetId="7">#REF!</definedName>
    <definedName name="nn1p" localSheetId="8">#REF!</definedName>
    <definedName name="nn1p" localSheetId="1">#REF!</definedName>
    <definedName name="nn1p">#REF!</definedName>
    <definedName name="nn3p" localSheetId="7">#REF!</definedName>
    <definedName name="nn3p" localSheetId="8">#REF!</definedName>
    <definedName name="nn3p" localSheetId="1">#REF!</definedName>
    <definedName name="nn3p">#REF!</definedName>
    <definedName name="nnnc" localSheetId="1">'[5]lam-moi'!#REF!</definedName>
    <definedName name="nnnc">'[5]lam-moi'!#REF!</definedName>
    <definedName name="nnnc3p" localSheetId="1">#REF!</definedName>
    <definedName name="nnnc3p">#REF!</definedName>
    <definedName name="nnvl" localSheetId="1">'[5]lam-moi'!#REF!</definedName>
    <definedName name="nnvl">'[5]lam-moi'!#REF!</definedName>
    <definedName name="nnvl3p" localSheetId="1">#REF!</definedName>
    <definedName name="nnvl3p">#REF!</definedName>
    <definedName name="No" localSheetId="7">#REF!</definedName>
    <definedName name="No" localSheetId="8">#REF!</definedName>
    <definedName name="No" localSheetId="1">#REF!</definedName>
    <definedName name="No">#REF!</definedName>
    <definedName name="none" localSheetId="1">#REF!</definedName>
    <definedName name="none">#REF!</definedName>
    <definedName name="np" localSheetId="1">#REF!</definedName>
    <definedName name="np">#REF!</definedName>
    <definedName name="npr" localSheetId="1">#REF!</definedName>
    <definedName name="npr">#REF!</definedName>
    <definedName name="Nps" localSheetId="1">[15]Girder!#REF!</definedName>
    <definedName name="Nps">[15]Girder!#REF!</definedName>
    <definedName name="Nq" localSheetId="1">#REF!</definedName>
    <definedName name="Nq">#REF!</definedName>
    <definedName name="nqd" localSheetId="1">#REF!</definedName>
    <definedName name="nqd">#REF!</definedName>
    <definedName name="NQQH" localSheetId="1">#REF!</definedName>
    <definedName name="NQQH">#REF!</definedName>
    <definedName name="nr" localSheetId="1">[15]Girder!#REF!</definedName>
    <definedName name="nr">[15]Girder!#REF!</definedName>
    <definedName name="ns">[153]Sheet2!$C$35</definedName>
    <definedName name="ns.">[153]Sheet2!$C$35</definedName>
    <definedName name="ns..">[154]Sheet2!$C$35</definedName>
    <definedName name="nsc" localSheetId="1">#REF!</definedName>
    <definedName name="nsc">#REF!</definedName>
    <definedName name="nsk" localSheetId="1">#REF!</definedName>
    <definedName name="nsk">#REF!</definedName>
    <definedName name="NSNN" localSheetId="1">#REF!</definedName>
    <definedName name="NSNN">#REF!</definedName>
    <definedName name="NSTP" localSheetId="1">'[128]Bieu I - 1_NS tinh LIVE'!#REF!</definedName>
    <definedName name="NSTP">'[128]Bieu I - 1_NS tinh LIVE'!#REF!</definedName>
    <definedName name="NSTW_DATINH" localSheetId="1">'[128]Bieu I - 1_NS tinh LIVE'!#REF!</definedName>
    <definedName name="NSTW_DATINH">'[128]Bieu I - 1_NS tinh LIVE'!#REF!</definedName>
    <definedName name="nt" localSheetId="1">#REF!</definedName>
    <definedName name="nt">#REF!</definedName>
    <definedName name="Ntcd" localSheetId="1">[45]Sheet1!#REF!</definedName>
    <definedName name="Ntcd">[45]Sheet1!#REF!</definedName>
    <definedName name="nuoc">[86]gvl!$N$38</definedName>
    <definedName name="nuy" localSheetId="1">#REF!</definedName>
    <definedName name="nuy">#REF!</definedName>
    <definedName name="nv" localSheetId="1">[42]SLCB!#REF!</definedName>
    <definedName name="nv">[42]SLCB!#REF!</definedName>
    <definedName name="nw" localSheetId="1">#REF!</definedName>
    <definedName name="nw">#REF!</definedName>
    <definedName name="nx" localSheetId="7">#REF!</definedName>
    <definedName name="nx" localSheetId="8">#REF!</definedName>
    <definedName name="nx" localSheetId="1">#REF!</definedName>
    <definedName name="nx">#REF!</definedName>
    <definedName name="nxc" localSheetId="1">#REF!</definedName>
    <definedName name="nxc">#REF!</definedName>
    <definedName name="nxmtc" localSheetId="1">'[5]t-h HA THE'!#REF!</definedName>
    <definedName name="nxmtc">'[5]t-h HA THE'!#REF!</definedName>
    <definedName name="O">'[79]BK-C T'!$A$5:$D$30</definedName>
    <definedName name="O_M" localSheetId="1">#REF!</definedName>
    <definedName name="O_M">#REF!</definedName>
    <definedName name="OD" localSheetId="1">#REF!</definedName>
    <definedName name="OD">#REF!</definedName>
    <definedName name="ODC" localSheetId="1">#REF!</definedName>
    <definedName name="ODC">#REF!</definedName>
    <definedName name="ODS" localSheetId="1">#REF!</definedName>
    <definedName name="ODS">#REF!</definedName>
    <definedName name="ODU" localSheetId="1">#REF!</definedName>
    <definedName name="ODU">#REF!</definedName>
    <definedName name="OM" localSheetId="1">#REF!</definedName>
    <definedName name="OM">#REF!</definedName>
    <definedName name="OMC" localSheetId="1">#REF!</definedName>
    <definedName name="OMC">#REF!</definedName>
    <definedName name="OME" localSheetId="1">#REF!</definedName>
    <definedName name="OME">#REF!</definedName>
    <definedName name="OMW" localSheetId="1">#REF!</definedName>
    <definedName name="OMW">#REF!</definedName>
    <definedName name="ong" localSheetId="1">[132]Sheet1!#REF!</definedName>
    <definedName name="ong">[132]Sheet1!#REF!</definedName>
    <definedName name="Ongbaovecap" localSheetId="1">#REF!</definedName>
    <definedName name="Ongbaovecap">#REF!</definedName>
    <definedName name="Ongnoiday" localSheetId="1">#REF!</definedName>
    <definedName name="Ongnoiday">#REF!</definedName>
    <definedName name="Ongnoidaybulongtachongrungtabu" localSheetId="1">#REF!</definedName>
    <definedName name="Ongnoidaybulongtachongrungtabu">#REF!</definedName>
    <definedName name="OngPVC" localSheetId="1">#REF!</definedName>
    <definedName name="OngPVC">#REF!</definedName>
    <definedName name="OOM" localSheetId="1">#REF!</definedName>
    <definedName name="OOM">#REF!</definedName>
    <definedName name="open" localSheetId="1">#REF!</definedName>
    <definedName name="open">#REF!</definedName>
    <definedName name="ophom" localSheetId="7">#REF!</definedName>
    <definedName name="ophom" localSheetId="8">#REF!</definedName>
    <definedName name="ophom" localSheetId="1">#REF!</definedName>
    <definedName name="ophom">#REF!</definedName>
    <definedName name="ORD" localSheetId="1">#REF!</definedName>
    <definedName name="ORD">#REF!</definedName>
    <definedName name="OrderTable" localSheetId="7" hidden="1">#REF!</definedName>
    <definedName name="OrderTable" localSheetId="8" hidden="1">#REF!</definedName>
    <definedName name="OrderTable" localSheetId="1" hidden="1">#REF!</definedName>
    <definedName name="OrderTable" localSheetId="0" hidden="1">#REF!</definedName>
    <definedName name="OrderTable" localSheetId="2" hidden="1">#REF!</definedName>
    <definedName name="OrderTable" localSheetId="3" hidden="1">#REF!</definedName>
    <definedName name="OrderTable" localSheetId="4" hidden="1">#REF!</definedName>
    <definedName name="OrderTable" hidden="1">#REF!</definedName>
    <definedName name="ORF" localSheetId="1">#REF!</definedName>
    <definedName name="ORF">#REF!</definedName>
    <definedName name="osc" localSheetId="7">#REF!</definedName>
    <definedName name="osc" localSheetId="8">#REF!</definedName>
    <definedName name="osc" localSheetId="1">#REF!</definedName>
    <definedName name="osc">#REF!</definedName>
    <definedName name="OTHER_PANEL" localSheetId="1">'[129]NEW-PANEL'!#REF!</definedName>
    <definedName name="OTHER_PANEL">'[129]NEW-PANEL'!#REF!</definedName>
    <definedName name="OtherWork" localSheetId="1">'[67]DGchitiet '!#REF!</definedName>
    <definedName name="OtherWork">'[67]DGchitiet '!#REF!</definedName>
    <definedName name="Óu75" localSheetId="1">[39]chitiet!#REF!</definedName>
    <definedName name="Óu75">[39]chitiet!#REF!</definedName>
    <definedName name="oxy" localSheetId="1">#REF!</definedName>
    <definedName name="oxy">#REF!</definedName>
    <definedName name="P" localSheetId="1">'[41]PNT-QUOT-#3'!#REF!</definedName>
    <definedName name="P">'[41]PNT-QUOT-#3'!#REF!</definedName>
    <definedName name="p.m">'[99]Work-Condition'!$D$28</definedName>
    <definedName name="p1." localSheetId="1">'[43]So lieu chung'!#REF!</definedName>
    <definedName name="p1.">'[43]So lieu chung'!#REF!</definedName>
    <definedName name="p1_" localSheetId="1">#REF!</definedName>
    <definedName name="p1_">#REF!</definedName>
    <definedName name="p2." localSheetId="1">'[43]So lieu chung'!#REF!</definedName>
    <definedName name="p2.">'[43]So lieu chung'!#REF!</definedName>
    <definedName name="p2_" localSheetId="1">#REF!</definedName>
    <definedName name="p2_">#REF!</definedName>
    <definedName name="PA" localSheetId="7">#REF!</definedName>
    <definedName name="PA" localSheetId="8">#REF!</definedName>
    <definedName name="PA" localSheetId="1">#REF!</definedName>
    <definedName name="PA">#REF!</definedName>
    <definedName name="pa." localSheetId="1">'[43]So lieu chung'!#REF!</definedName>
    <definedName name="pa.">'[43]So lieu chung'!#REF!</definedName>
    <definedName name="PAIII_" localSheetId="7" hidden="1">{"'Sheet1'!$L$16"}</definedName>
    <definedName name="PAIII_" localSheetId="8" hidden="1">{"'Sheet1'!$L$16"}</definedName>
    <definedName name="PAIII_" localSheetId="1" hidden="1">{"'Sheet1'!$L$16"}</definedName>
    <definedName name="PAIII_" localSheetId="2" hidden="1">{"'Sheet1'!$L$16"}</definedName>
    <definedName name="PAIII_" localSheetId="3" hidden="1">{"'Sheet1'!$L$16"}</definedName>
    <definedName name="PAIII_" localSheetId="4" hidden="1">{"'Sheet1'!$L$16"}</definedName>
    <definedName name="PAIII_" hidden="1">{"'Sheet1'!$L$16"}</definedName>
    <definedName name="Painting" localSheetId="1">'[67]DGchitiet '!#REF!</definedName>
    <definedName name="Painting">'[67]DGchitiet '!#REF!</definedName>
    <definedName name="panen" localSheetId="7">#REF!</definedName>
    <definedName name="panen" localSheetId="8">#REF!</definedName>
    <definedName name="panen" localSheetId="1">#REF!</definedName>
    <definedName name="panen">#REF!</definedName>
    <definedName name="PC" localSheetId="1">#REF!</definedName>
    <definedName name="PC">#REF!</definedName>
    <definedName name="PChe" localSheetId="1">#REF!</definedName>
    <definedName name="PChe">#REF!</definedName>
    <definedName name="Pd" localSheetId="1">#REF!</definedName>
    <definedName name="Pd">#REF!</definedName>
    <definedName name="PEJM" localSheetId="1">'[41]COAT&amp;WRAP-QIOT-#3'!#REF!</definedName>
    <definedName name="PEJM">'[41]COAT&amp;WRAP-QIOT-#3'!#REF!</definedName>
    <definedName name="PF" localSheetId="1">'[41]PNT-QUOT-#3'!#REF!</definedName>
    <definedName name="PF">'[41]PNT-QUOT-#3'!#REF!</definedName>
    <definedName name="pgia" localSheetId="1">#REF!</definedName>
    <definedName name="pgia">#REF!</definedName>
    <definedName name="phada" localSheetId="1">[16]TDinh!#REF!</definedName>
    <definedName name="phada">[16]TDinh!#REF!</definedName>
    <definedName name="Phamcap" localSheetId="1">#REF!</definedName>
    <definedName name="Phamcap">#REF!</definedName>
    <definedName name="Phan_cap" localSheetId="1">#REF!</definedName>
    <definedName name="Phan_cap">#REF!</definedName>
    <definedName name="PHAN_DIEN_DZ0.4KV" localSheetId="7">#REF!</definedName>
    <definedName name="PHAN_DIEN_DZ0.4KV" localSheetId="8">#REF!</definedName>
    <definedName name="PHAN_DIEN_DZ0.4KV" localSheetId="1">#REF!</definedName>
    <definedName name="PHAN_DIEN_DZ0.4KV">#REF!</definedName>
    <definedName name="PHAN_DIEN_TBA" localSheetId="7">#REF!</definedName>
    <definedName name="PHAN_DIEN_TBA" localSheetId="8">#REF!</definedName>
    <definedName name="PHAN_DIEN_TBA" localSheetId="1">#REF!</definedName>
    <definedName name="PHAN_DIEN_TBA">#REF!</definedName>
    <definedName name="PHAN_MUA_SAM_DZ0.4KV" localSheetId="7">#REF!</definedName>
    <definedName name="PHAN_MUA_SAM_DZ0.4KV" localSheetId="8">#REF!</definedName>
    <definedName name="PHAN_MUA_SAM_DZ0.4KV" localSheetId="1">#REF!</definedName>
    <definedName name="PHAN_MUA_SAM_DZ0.4KV">#REF!</definedName>
    <definedName name="PHATTRIEN" localSheetId="1">[126]DSCBCNV!#REF!</definedName>
    <definedName name="PHATTRIEN">[126]DSCBCNV!#REF!</definedName>
    <definedName name="PHC" localSheetId="1">#REF!</definedName>
    <definedName name="PHC">#REF!</definedName>
    <definedName name="Pheuhopgang" localSheetId="1">#REF!</definedName>
    <definedName name="Pheuhopgang">#REF!</definedName>
    <definedName name="phi_inertial" localSheetId="1">#REF!</definedName>
    <definedName name="phi_inertial">#REF!</definedName>
    <definedName name="Phi_le_phi" localSheetId="1">#REF!</definedName>
    <definedName name="Phi_le_phi">#REF!</definedName>
    <definedName name="phtuyen" localSheetId="1">#REF!</definedName>
    <definedName name="phtuyen">#REF!</definedName>
    <definedName name="phu_luc_vua" localSheetId="7">#REF!</definedName>
    <definedName name="phu_luc_vua" localSheetId="8">#REF!</definedName>
    <definedName name="phu_luc_vua" localSheetId="1">#REF!</definedName>
    <definedName name="phu_luc_vua">#REF!</definedName>
    <definedName name="phugia">[25]GiaVL!$F$28</definedName>
    <definedName name="Phukienduongday" localSheetId="1">#REF!</definedName>
    <definedName name="Phukienduongday">#REF!</definedName>
    <definedName name="pic" localSheetId="1">#REF!</definedName>
    <definedName name="pic">#REF!</definedName>
    <definedName name="pile" localSheetId="1">[31]Sheet1!#REF!</definedName>
    <definedName name="pile">[31]Sheet1!#REF!</definedName>
    <definedName name="PileSize" localSheetId="1">#REF!</definedName>
    <definedName name="PileSize">#REF!</definedName>
    <definedName name="PileType" localSheetId="1">#REF!</definedName>
    <definedName name="PileType">#REF!</definedName>
    <definedName name="PK" localSheetId="1">#REF!</definedName>
    <definedName name="PK">#REF!</definedName>
    <definedName name="PKmayin" localSheetId="1">#REF!</definedName>
    <definedName name="PKmayin">#REF!</definedName>
    <definedName name="PL_???___P.B.___REST_P.B._????" localSheetId="1">'[129]NEW-PANEL'!#REF!</definedName>
    <definedName name="PL_???___P.B.___REST_P.B._????">'[129]NEW-PANEL'!#REF!</definedName>
    <definedName name="PL_指示燈___P.B.___REST_P.B._壓扣開關" localSheetId="1">'[129]NEW-PANEL'!#REF!</definedName>
    <definedName name="PL_指示燈___P.B.___REST_P.B._壓扣開關">'[129]NEW-PANEL'!#REF!</definedName>
    <definedName name="Plaster" localSheetId="1">'[67]DGchitiet '!#REF!</definedName>
    <definedName name="Plaster">'[67]DGchitiet '!#REF!</definedName>
    <definedName name="PLCDT" localSheetId="1">#REF!</definedName>
    <definedName name="PLCDT">#REF!</definedName>
    <definedName name="PLKL" localSheetId="7">#REF!</definedName>
    <definedName name="PLKL" localSheetId="8">#REF!</definedName>
    <definedName name="PLKL" localSheetId="1">#REF!</definedName>
    <definedName name="PLKL">#REF!</definedName>
    <definedName name="PLvuaBT" localSheetId="1">[16]TDinh!#REF!</definedName>
    <definedName name="PLvuaBT">[16]TDinh!#REF!</definedName>
    <definedName name="PM">[155]IBASE!$AH$16:$AV$110</definedName>
    <definedName name="pm.." localSheetId="1">#REF!</definedName>
    <definedName name="pm..">#REF!</definedName>
    <definedName name="PMS" localSheetId="7" hidden="1">{"'Sheet1'!$L$16"}</definedName>
    <definedName name="PMS" localSheetId="8" hidden="1">{"'Sheet1'!$L$16"}</definedName>
    <definedName name="PMS" localSheetId="1" hidden="1">{"'Sheet1'!$L$16"}</definedName>
    <definedName name="PMS" localSheetId="2" hidden="1">{"'Sheet1'!$L$16"}</definedName>
    <definedName name="PMS" localSheetId="3" hidden="1">{"'Sheet1'!$L$16"}</definedName>
    <definedName name="PMS" localSheetId="4" hidden="1">{"'Sheet1'!$L$16"}</definedName>
    <definedName name="PMS" hidden="1">{"'Sheet1'!$L$16"}</definedName>
    <definedName name="PRC" localSheetId="1">#REF!</definedName>
    <definedName name="PRC">#REF!</definedName>
    <definedName name="PRICE" localSheetId="7">#REF!</definedName>
    <definedName name="PRICE" localSheetId="8">#REF!</definedName>
    <definedName name="PRICE" localSheetId="1">#REF!</definedName>
    <definedName name="PRICE">#REF!</definedName>
    <definedName name="PRICE1" localSheetId="7">#REF!</definedName>
    <definedName name="PRICE1" localSheetId="8">#REF!</definedName>
    <definedName name="PRICE1" localSheetId="1">#REF!</definedName>
    <definedName name="PRICE1">#REF!</definedName>
    <definedName name="prin_area" localSheetId="1">#REF!</definedName>
    <definedName name="prin_area">#REF!</definedName>
    <definedName name="Prin1" localSheetId="1">#REF!</definedName>
    <definedName name="Prin1">#REF!</definedName>
    <definedName name="Prin19" localSheetId="1">'[156]BT-DSPK'!#REF!</definedName>
    <definedName name="Prin19">'[156]BT-DSPK'!#REF!</definedName>
    <definedName name="Prin2" localSheetId="1">#REF!</definedName>
    <definedName name="Prin2">#REF!</definedName>
    <definedName name="print" localSheetId="1">#REF!</definedName>
    <definedName name="print">#REF!</definedName>
    <definedName name="_xlnm.Print_Area" localSheetId="7">'04_TH_NSH'!$A$1:$AK$34</definedName>
    <definedName name="_xlnm.Print_Area" localSheetId="8">'05_TH_NSX'!$A$1:$AL$83</definedName>
    <definedName name="_xlnm.Print_Area" localSheetId="5">'05a_PPP'!$A$1:$U$56</definedName>
    <definedName name="_xlnm.Print_Area" localSheetId="6">'05b_CTDT'!$A$1:$X$40</definedName>
    <definedName name="_xlnm.Print_Area" localSheetId="1">'PL02_dieu chuyen (2)'!$A$1:$I$128</definedName>
    <definedName name="_xlnm.Print_Area" localSheetId="0">'PL1'!$A$1:$X$59</definedName>
    <definedName name="_xlnm.Print_Area" localSheetId="2">PL3a!$A$1:$O$38</definedName>
    <definedName name="_xlnm.Print_Area" localSheetId="3">PL3b!$A$1:$N$38</definedName>
    <definedName name="_xlnm.Print_Area" localSheetId="4">'PL4'!$A$1:$AI$17</definedName>
    <definedName name="_xlnm.Print_Area">#REF!</definedName>
    <definedName name="PRINT_AREA_MI" localSheetId="1">#REF!</definedName>
    <definedName name="PRINT_AREA_MI">#REF!</definedName>
    <definedName name="print_title" localSheetId="1">[157]khluong!#REF!</definedName>
    <definedName name="print_title">[157]khluong!#REF!</definedName>
    <definedName name="_xlnm.Print_Titles" localSheetId="7">'04_TH_NSH'!$6:$11</definedName>
    <definedName name="_xlnm.Print_Titles" localSheetId="8">'05_TH_NSX'!$6:$10</definedName>
    <definedName name="_xlnm.Print_Titles" localSheetId="5">'05a_PPP'!$3:$5</definedName>
    <definedName name="_xlnm.Print_Titles" localSheetId="6">'05b_CTDT'!$4:$6</definedName>
    <definedName name="_xlnm.Print_Titles" localSheetId="1">'PL02_dieu chuyen (2)'!$4:$4</definedName>
    <definedName name="_xlnm.Print_Titles">#REF!</definedName>
    <definedName name="Print_Titles_MI" localSheetId="7">#REF!</definedName>
    <definedName name="Print_Titles_MI" localSheetId="8">#REF!</definedName>
    <definedName name="PRINT_TITLES_MI" localSheetId="1">#REF!</definedName>
    <definedName name="PRINT_TITLES_MI">#REF!</definedName>
    <definedName name="PRINTA" localSheetId="7">#REF!</definedName>
    <definedName name="PRINTA" localSheetId="8">#REF!</definedName>
    <definedName name="PRINTA" localSheetId="1">#REF!</definedName>
    <definedName name="PRINTA">#REF!</definedName>
    <definedName name="PRINTB" localSheetId="7">#REF!</definedName>
    <definedName name="PRINTB" localSheetId="8">#REF!</definedName>
    <definedName name="PRINTB" localSheetId="1">#REF!</definedName>
    <definedName name="PRINTB">#REF!</definedName>
    <definedName name="PRINTC" localSheetId="7">#REF!</definedName>
    <definedName name="PRINTC" localSheetId="8">#REF!</definedName>
    <definedName name="PRINTC" localSheetId="1">#REF!</definedName>
    <definedName name="PRINTC">#REF!</definedName>
    <definedName name="prjName" localSheetId="1">#REF!</definedName>
    <definedName name="prjName">#REF!</definedName>
    <definedName name="prjNo" localSheetId="1">#REF!</definedName>
    <definedName name="prjNo">#REF!</definedName>
    <definedName name="ProdForm" localSheetId="7" hidden="1">#REF!</definedName>
    <definedName name="ProdForm" localSheetId="8" hidden="1">#REF!</definedName>
    <definedName name="ProdForm" localSheetId="1" hidden="1">#REF!</definedName>
    <definedName name="ProdForm" localSheetId="0" hidden="1">#REF!</definedName>
    <definedName name="ProdForm" localSheetId="2" hidden="1">#REF!</definedName>
    <definedName name="ProdForm" localSheetId="3" hidden="1">#REF!</definedName>
    <definedName name="ProdForm" localSheetId="4" hidden="1">#REF!</definedName>
    <definedName name="ProdForm" hidden="1">#REF!</definedName>
    <definedName name="Product" localSheetId="7" hidden="1">#REF!</definedName>
    <definedName name="Product" localSheetId="8" hidden="1">#REF!</definedName>
    <definedName name="Product" localSheetId="1" hidden="1">#REF!</definedName>
    <definedName name="Product" localSheetId="0" hidden="1">#REF!</definedName>
    <definedName name="Product" localSheetId="2" hidden="1">#REF!</definedName>
    <definedName name="Product" localSheetId="3" hidden="1">#REF!</definedName>
    <definedName name="Product" localSheetId="4" hidden="1">#REF!</definedName>
    <definedName name="Product" hidden="1">#REF!</definedName>
    <definedName name="PROJ">[64]LEGEND!$D$4</definedName>
    <definedName name="PROPOSAL" localSheetId="7">#REF!</definedName>
    <definedName name="PROPOSAL" localSheetId="8">#REF!</definedName>
    <definedName name="PROPOSAL" localSheetId="1">#REF!</definedName>
    <definedName name="PROPOSAL">#REF!</definedName>
    <definedName name="pt" localSheetId="7">#REF!</definedName>
    <definedName name="pt" localSheetId="8">#REF!</definedName>
    <definedName name="pt" localSheetId="1">#REF!</definedName>
    <definedName name="pt">#REF!</definedName>
    <definedName name="PT_A1" localSheetId="1">#REF!</definedName>
    <definedName name="PT_A1">#REF!</definedName>
    <definedName name="PT_Duong" localSheetId="7">#REF!</definedName>
    <definedName name="PT_Duong" localSheetId="8">#REF!</definedName>
    <definedName name="PT_Duong" localSheetId="1">#REF!</definedName>
    <definedName name="PT_Duong">#REF!</definedName>
    <definedName name="ptdg" localSheetId="7">#REF!</definedName>
    <definedName name="ptdg" localSheetId="8">#REF!</definedName>
    <definedName name="ptdg" localSheetId="1">#REF!</definedName>
    <definedName name="ptdg">#REF!</definedName>
    <definedName name="PTDG_cau" localSheetId="7">#REF!</definedName>
    <definedName name="PTDG_cau" localSheetId="8">#REF!</definedName>
    <definedName name="PTDG_cau" localSheetId="1">#REF!</definedName>
    <definedName name="PTDG_cau">#REF!</definedName>
    <definedName name="ptdg_cong" localSheetId="1">#REF!</definedName>
    <definedName name="ptdg_cong">#REF!</definedName>
    <definedName name="PTDG_DCV" localSheetId="1">#REF!</definedName>
    <definedName name="PTDG_DCV">#REF!</definedName>
    <definedName name="ptdg_duong" localSheetId="1">#REF!</definedName>
    <definedName name="ptdg_duong">#REF!</definedName>
    <definedName name="ptdg_ke" localSheetId="1">#REF!</definedName>
    <definedName name="ptdg_ke">#REF!</definedName>
    <definedName name="PTNC" localSheetId="7">#REF!</definedName>
    <definedName name="PTNC" localSheetId="8">#REF!</definedName>
    <definedName name="PTNC" localSheetId="1">#REF!</definedName>
    <definedName name="PTNC">#REF!</definedName>
    <definedName name="ptran" localSheetId="1">[15]Girder!#REF!</definedName>
    <definedName name="ptran">[15]Girder!#REF!</definedName>
    <definedName name="PTST">[158]sat!$A$6:$K$38</definedName>
    <definedName name="PTVT">[158]ptvt!$A$6:$X$128</definedName>
    <definedName name="Pu" localSheetId="1">#REF!</definedName>
    <definedName name="Pu">#REF!</definedName>
    <definedName name="pvd" localSheetId="7">#REF!</definedName>
    <definedName name="pvd" localSheetId="8">#REF!</definedName>
    <definedName name="pvd" localSheetId="1">#REF!</definedName>
    <definedName name="pvd">#REF!</definedName>
    <definedName name="pw" localSheetId="1">#REF!</definedName>
    <definedName name="pw">#REF!</definedName>
    <definedName name="Q" localSheetId="1">[5]giathanh1!#REF!</definedName>
    <definedName name="Q">[5]giathanh1!#REF!</definedName>
    <definedName name="Q_sudung">'[68]Ket qua'!$M$4:$M$531</definedName>
    <definedName name="Qc" localSheetId="1">#REF!</definedName>
    <definedName name="Qc">#REF!</definedName>
    <definedName name="Qfd">'[68]Ket qua'!$G$4:$G$531</definedName>
    <definedName name="qh">[29]gVL!$N$40</definedName>
    <definedName name="qhCu">'[20]he so'!$B$13</definedName>
    <definedName name="ql" localSheetId="1">'[159]De Bai'!#REF!</definedName>
    <definedName name="ql">'[159]De Bai'!#REF!</definedName>
    <definedName name="qp" localSheetId="1">#REF!</definedName>
    <definedName name="qp">#REF!</definedName>
    <definedName name="qq" localSheetId="1">[160]Tra_bang!#REF!</definedName>
    <definedName name="qq">[160]Tra_bang!#REF!</definedName>
    <definedName name="qSF" localSheetId="1">[31]Sheet1!#REF!</definedName>
    <definedName name="qSF">[31]Sheet1!#REF!</definedName>
    <definedName name="Qsong">'[68]Ket qua'!$D$4:$D$531</definedName>
    <definedName name="qtcgdII" localSheetId="1">#REF!</definedName>
    <definedName name="qtcgdII">#REF!</definedName>
    <definedName name="qtdm" localSheetId="7">#REF!</definedName>
    <definedName name="qtdm" localSheetId="8">#REF!</definedName>
    <definedName name="qtdm" localSheetId="1">#REF!</definedName>
    <definedName name="qtdm">#REF!</definedName>
    <definedName name="qttgdII" localSheetId="1">#REF!</definedName>
    <definedName name="qttgdII">#REF!</definedName>
    <definedName name="qu" localSheetId="1">#REF!</definedName>
    <definedName name="qu">#REF!</definedName>
    <definedName name="quehan">'[49]Gia vat tu'!$D$45</definedName>
    <definedName name="quit" localSheetId="1">#REF!</definedName>
    <definedName name="quit">#REF!</definedName>
    <definedName name="qW" localSheetId="1">[31]Sheet1!#REF!</definedName>
    <definedName name="qW">[31]Sheet1!#REF!</definedName>
    <definedName name="qx" localSheetId="1">'[159]De Bai'!#REF!</definedName>
    <definedName name="qx">'[159]De Bai'!#REF!</definedName>
    <definedName name="qy" localSheetId="1">#REF!</definedName>
    <definedName name="qy">#REF!</definedName>
    <definedName name="r_" localSheetId="1">#REF!</definedName>
    <definedName name="r_">#REF!</definedName>
    <definedName name="R_mong" localSheetId="1">#REF!</definedName>
    <definedName name="R_mong">#REF!</definedName>
    <definedName name="R0_1" localSheetId="1">'[88]4.HSPBngang'!#REF!</definedName>
    <definedName name="R0_1">'[88]4.HSPBngang'!#REF!</definedName>
    <definedName name="R0_2" localSheetId="1">'[88]4.HSPBngang'!#REF!</definedName>
    <definedName name="R0_2">'[88]4.HSPBngang'!#REF!</definedName>
    <definedName name="R00" localSheetId="1">'[88]4.HSPBngang'!#REF!</definedName>
    <definedName name="R00">'[88]4.HSPBngang'!#REF!</definedName>
    <definedName name="R00t" localSheetId="1">'[88]4.HSPBngang'!#REF!</definedName>
    <definedName name="R00t">'[88]4.HSPBngang'!#REF!</definedName>
    <definedName name="ra." localSheetId="1">'[43]So lieu chung'!#REF!</definedName>
    <definedName name="ra.">'[43]So lieu chung'!#REF!</definedName>
    <definedName name="Ra_" localSheetId="1">#REF!</definedName>
    <definedName name="Ra_">#REF!</definedName>
    <definedName name="ra11p" localSheetId="7">#REF!</definedName>
    <definedName name="ra11p" localSheetId="8">#REF!</definedName>
    <definedName name="ra11p" localSheetId="1">#REF!</definedName>
    <definedName name="ra11p">#REF!</definedName>
    <definedName name="ra13p" localSheetId="7">#REF!</definedName>
    <definedName name="ra13p" localSheetId="8">#REF!</definedName>
    <definedName name="ra13p" localSheetId="1">#REF!</definedName>
    <definedName name="ra13p">#REF!</definedName>
    <definedName name="rack1" localSheetId="7">#REF!</definedName>
    <definedName name="rack1" localSheetId="8">#REF!</definedName>
    <definedName name="rack1" localSheetId="1">#REF!</definedName>
    <definedName name="rack1">#REF!</definedName>
    <definedName name="rack2" localSheetId="7">#REF!</definedName>
    <definedName name="rack2" localSheetId="8">#REF!</definedName>
    <definedName name="rack2" localSheetId="1">#REF!</definedName>
    <definedName name="rack2">#REF!</definedName>
    <definedName name="rack3" localSheetId="7">#REF!</definedName>
    <definedName name="rack3" localSheetId="8">#REF!</definedName>
    <definedName name="rack3" localSheetId="1">#REF!</definedName>
    <definedName name="rack3">#REF!</definedName>
    <definedName name="rack4" localSheetId="7">#REF!</definedName>
    <definedName name="rack4" localSheetId="8">#REF!</definedName>
    <definedName name="rack4" localSheetId="1">#REF!</definedName>
    <definedName name="rack4">#REF!</definedName>
    <definedName name="raiasphalt100" localSheetId="1">#REF!</definedName>
    <definedName name="raiasphalt100">#REF!</definedName>
    <definedName name="raiasphalt65" localSheetId="1">#REF!</definedName>
    <definedName name="raiasphalt65">#REF!</definedName>
    <definedName name="Rain">'[99]Work-Condition'!$C$11</definedName>
    <definedName name="rain.">'[99]Work-Condition'!$C$11</definedName>
    <definedName name="rain.." localSheetId="1">#REF!</definedName>
    <definedName name="rain..">#REF!</definedName>
    <definedName name="rate">14000</definedName>
    <definedName name="ray" localSheetId="1">#REF!</definedName>
    <definedName name="ray">#REF!</definedName>
    <definedName name="raypb43" localSheetId="1">#REF!</definedName>
    <definedName name="raypb43">#REF!</definedName>
    <definedName name="rb." localSheetId="1">'[43]So lieu chung'!#REF!</definedName>
    <definedName name="rb.">'[43]So lieu chung'!#REF!</definedName>
    <definedName name="rc." localSheetId="1">'[43]So lieu chung'!#REF!</definedName>
    <definedName name="rc.">'[43]So lieu chung'!#REF!</definedName>
    <definedName name="Rc_" localSheetId="1">#REF!</definedName>
    <definedName name="Rc_">#REF!</definedName>
    <definedName name="RCArea" localSheetId="7" hidden="1">#REF!</definedName>
    <definedName name="RCArea" localSheetId="8" hidden="1">#REF!</definedName>
    <definedName name="RCArea" localSheetId="1" hidden="1">#REF!</definedName>
    <definedName name="RCArea" localSheetId="0" hidden="1">#REF!</definedName>
    <definedName name="RCArea" localSheetId="2" hidden="1">#REF!</definedName>
    <definedName name="RCArea" localSheetId="3" hidden="1">#REF!</definedName>
    <definedName name="RCArea" localSheetId="4" hidden="1">#REF!</definedName>
    <definedName name="RCArea" hidden="1">#REF!</definedName>
    <definedName name="RCF" localSheetId="1">#REF!</definedName>
    <definedName name="RCF">#REF!</definedName>
    <definedName name="rche" localSheetId="1">#REF!</definedName>
    <definedName name="rche">#REF!</definedName>
    <definedName name="RCKM" localSheetId="1">#REF!</definedName>
    <definedName name="RCKM">#REF!</definedName>
    <definedName name="Rcsd" localSheetId="1">#REF!</definedName>
    <definedName name="Rcsd">#REF!</definedName>
    <definedName name="Rctc" localSheetId="1">#REF!</definedName>
    <definedName name="Rctc">#REF!</definedName>
    <definedName name="Rctt" localSheetId="1">#REF!</definedName>
    <definedName name="Rctt">#REF!</definedName>
    <definedName name="RDEC" localSheetId="1">#REF!</definedName>
    <definedName name="RDEC">#REF!</definedName>
    <definedName name="RDEFF" localSheetId="1">#REF!</definedName>
    <definedName name="RDEFF">#REF!</definedName>
    <definedName name="RDFC" localSheetId="1">#REF!</definedName>
    <definedName name="RDFC">#REF!</definedName>
    <definedName name="RDFU" localSheetId="1">#REF!</definedName>
    <definedName name="RDFU">#REF!</definedName>
    <definedName name="RDLIF" localSheetId="1">#REF!</definedName>
    <definedName name="RDLIF">#REF!</definedName>
    <definedName name="RDOM" localSheetId="1">#REF!</definedName>
    <definedName name="RDOM">#REF!</definedName>
    <definedName name="RDPC" localSheetId="1">[141]OFFGRID!#REF!</definedName>
    <definedName name="RDPC">[141]OFFGRID!#REF!</definedName>
    <definedName name="rdpcf" localSheetId="1">#REF!</definedName>
    <definedName name="rdpcf">#REF!</definedName>
    <definedName name="RDRC" localSheetId="1">#REF!</definedName>
    <definedName name="RDRC">#REF!</definedName>
    <definedName name="RDRF" localSheetId="1">#REF!</definedName>
    <definedName name="RDRF">#REF!</definedName>
    <definedName name="Rdtc" localSheetId="1">'[88]14.MMUS GIUA NHIP'!#REF!</definedName>
    <definedName name="Rdtc">'[88]14.MMUS GIUA NHIP'!#REF!</definedName>
    <definedName name="_xlnm.Recorder" localSheetId="7">#REF!</definedName>
    <definedName name="_xlnm.Recorder" localSheetId="8">#REF!</definedName>
    <definedName name="_xlnm.Recorder" localSheetId="1">#REF!</definedName>
    <definedName name="_xlnm.Recorder">#REF!</definedName>
    <definedName name="RECOUT">#N/A</definedName>
    <definedName name="REG" localSheetId="1">#REF!</definedName>
    <definedName name="REG">#REF!</definedName>
    <definedName name="retÎtettt">'[161]tra-vat-lieu'!$B$4:$E$190</definedName>
    <definedName name="RFP003A" localSheetId="7">#REF!</definedName>
    <definedName name="RFP003A" localSheetId="8">#REF!</definedName>
    <definedName name="RFP003A" localSheetId="1">#REF!</definedName>
    <definedName name="RFP003A">#REF!</definedName>
    <definedName name="RFP003B" localSheetId="7">#REF!</definedName>
    <definedName name="RFP003B" localSheetId="8">#REF!</definedName>
    <definedName name="RFP003B" localSheetId="1">#REF!</definedName>
    <definedName name="RFP003B">#REF!</definedName>
    <definedName name="RFP003C" localSheetId="7">#REF!</definedName>
    <definedName name="RFP003C" localSheetId="8">#REF!</definedName>
    <definedName name="RFP003C" localSheetId="1">#REF!</definedName>
    <definedName name="RFP003C">#REF!</definedName>
    <definedName name="RFP003D" localSheetId="7">#REF!</definedName>
    <definedName name="RFP003D" localSheetId="8">#REF!</definedName>
    <definedName name="RFP003D" localSheetId="1">#REF!</definedName>
    <definedName name="RFP003D">#REF!</definedName>
    <definedName name="RFP003E" localSheetId="7">#REF!</definedName>
    <definedName name="RFP003E" localSheetId="8">#REF!</definedName>
    <definedName name="RFP003E" localSheetId="1">#REF!</definedName>
    <definedName name="RFP003E">#REF!</definedName>
    <definedName name="RFP003F" localSheetId="7">#REF!</definedName>
    <definedName name="RFP003F" localSheetId="8">#REF!</definedName>
    <definedName name="RFP003F" localSheetId="1">#REF!</definedName>
    <definedName name="RFP003F">#REF!</definedName>
    <definedName name="RGHGSD" localSheetId="1" hidden="1">{"'Sheet1'!$L$16"}</definedName>
    <definedName name="RGHGSD" localSheetId="2" hidden="1">{"'Sheet1'!$L$16"}</definedName>
    <definedName name="RGHGSD" localSheetId="3" hidden="1">{"'Sheet1'!$L$16"}</definedName>
    <definedName name="RGHGSD" localSheetId="4" hidden="1">{"'Sheet1'!$L$16"}</definedName>
    <definedName name="RGHGSD" hidden="1">{"'Sheet1'!$L$16"}</definedName>
    <definedName name="RGLIF" localSheetId="1">#REF!</definedName>
    <definedName name="RGLIF">#REF!</definedName>
    <definedName name="Rh">[96]Pile!$G$16</definedName>
    <definedName name="RHEC" localSheetId="1">#REF!</definedName>
    <definedName name="RHEC">#REF!</definedName>
    <definedName name="RHEFF" localSheetId="1">#REF!</definedName>
    <definedName name="RHEFF">#REF!</definedName>
    <definedName name="RHHC" localSheetId="1">#REF!</definedName>
    <definedName name="RHHC">#REF!</definedName>
    <definedName name="RHLIF" localSheetId="1">#REF!</definedName>
    <definedName name="RHLIF">#REF!</definedName>
    <definedName name="RHOM" localSheetId="1">#REF!</definedName>
    <definedName name="RHOM">#REF!</definedName>
    <definedName name="ri" localSheetId="1">'[88]6.Tinh tai'!#REF!</definedName>
    <definedName name="ri">'[88]6.Tinh tai'!#REF!</definedName>
    <definedName name="Ricoh" localSheetId="1">#REF!</definedName>
    <definedName name="Ricoh">#REF!</definedName>
    <definedName name="RIR" localSheetId="1">#REF!</definedName>
    <definedName name="RIR">#REF!</definedName>
    <definedName name="Rk">[96]Pier!$G$316</definedName>
    <definedName name="RL" localSheetId="1">[31]Sheet1!#REF!</definedName>
    <definedName name="RL">[31]Sheet1!#REF!</definedName>
    <definedName name="RLF" localSheetId="1">#REF!</definedName>
    <definedName name="RLF">#REF!</definedName>
    <definedName name="RLKM" localSheetId="1">#REF!</definedName>
    <definedName name="RLKM">#REF!</definedName>
    <definedName name="RLL" localSheetId="1">#REF!</definedName>
    <definedName name="RLL">#REF!</definedName>
    <definedName name="RLOM" localSheetId="1">#REF!</definedName>
    <definedName name="RLOM">#REF!</definedName>
    <definedName name="Rn">[27]TinhToan!$F$73</definedName>
    <definedName name="Rnp">[96]Pier!$G$315</definedName>
    <definedName name="rong1" localSheetId="7">#REF!</definedName>
    <definedName name="rong1" localSheetId="8">#REF!</definedName>
    <definedName name="rong1" localSheetId="1">#REF!</definedName>
    <definedName name="rong1">#REF!</definedName>
    <definedName name="rong2" localSheetId="7">#REF!</definedName>
    <definedName name="rong2" localSheetId="8">#REF!</definedName>
    <definedName name="rong2" localSheetId="1">#REF!</definedName>
    <definedName name="rong2">#REF!</definedName>
    <definedName name="rong3" localSheetId="7">#REF!</definedName>
    <definedName name="rong3" localSheetId="8">#REF!</definedName>
    <definedName name="rong3" localSheetId="1">#REF!</definedName>
    <definedName name="rong3">#REF!</definedName>
    <definedName name="rong4" localSheetId="7">#REF!</definedName>
    <definedName name="rong4" localSheetId="8">#REF!</definedName>
    <definedName name="rong4" localSheetId="1">#REF!</definedName>
    <definedName name="rong4">#REF!</definedName>
    <definedName name="rong5" localSheetId="7">#REF!</definedName>
    <definedName name="rong5" localSheetId="8">#REF!</definedName>
    <definedName name="rong5" localSheetId="1">#REF!</definedName>
    <definedName name="rong5">#REF!</definedName>
    <definedName name="rong6" localSheetId="7">#REF!</definedName>
    <definedName name="rong6" localSheetId="8">#REF!</definedName>
    <definedName name="rong6" localSheetId="1">#REF!</definedName>
    <definedName name="rong6">#REF!</definedName>
    <definedName name="RoofingWork" localSheetId="1">'[67]DGchitiet '!#REF!</definedName>
    <definedName name="RoofingWork">'[67]DGchitiet '!#REF!</definedName>
    <definedName name="Round" localSheetId="1">[31]Sheet1!#REF!</definedName>
    <definedName name="Round">[31]Sheet1!#REF!</definedName>
    <definedName name="RoundUps">[97]Function!$A$1</definedName>
    <definedName name="RPHEC" localSheetId="1">#REF!</definedName>
    <definedName name="RPHEC">#REF!</definedName>
    <definedName name="RPHLIF" localSheetId="1">#REF!</definedName>
    <definedName name="RPHLIF">#REF!</definedName>
    <definedName name="RPHOM" localSheetId="1">#REF!</definedName>
    <definedName name="RPHOM">#REF!</definedName>
    <definedName name="RPHPC" localSheetId="1">#REF!</definedName>
    <definedName name="RPHPC">#REF!</definedName>
    <definedName name="Rrpo" localSheetId="1">#REF!</definedName>
    <definedName name="Rrpo">#REF!</definedName>
    <definedName name="RSBC" localSheetId="1">#REF!</definedName>
    <definedName name="RSBC">#REF!</definedName>
    <definedName name="RSBLIF" localSheetId="1">#REF!</definedName>
    <definedName name="RSBLIF">#REF!</definedName>
    <definedName name="RSD" localSheetId="1">#REF!</definedName>
    <definedName name="RSD">#REF!</definedName>
    <definedName name="RSIC" localSheetId="1">#REF!</definedName>
    <definedName name="RSIC">#REF!</definedName>
    <definedName name="RSIN" localSheetId="1">#REF!</definedName>
    <definedName name="RSIN">#REF!</definedName>
    <definedName name="RSLIF" localSheetId="1">#REF!</definedName>
    <definedName name="RSLIF">#REF!</definedName>
    <definedName name="RSOM" localSheetId="1">#REF!</definedName>
    <definedName name="RSOM">#REF!</definedName>
    <definedName name="RSPI" localSheetId="1">#REF!</definedName>
    <definedName name="RSPI">#REF!</definedName>
    <definedName name="RSSC" localSheetId="1">#REF!</definedName>
    <definedName name="RSSC">#REF!</definedName>
    <definedName name="RT" localSheetId="1">'[41]COAT&amp;WRAP-QIOT-#3'!#REF!</definedName>
    <definedName name="RT">'[41]COAT&amp;WRAP-QIOT-#3'!#REF!</definedName>
    <definedName name="RTC" localSheetId="1">#REF!</definedName>
    <definedName name="RTC">#REF!</definedName>
    <definedName name="Rtd" localSheetId="1">'[88]2 NSl'!#REF!</definedName>
    <definedName name="Rtd">'[88]2 NSl'!#REF!</definedName>
    <definedName name="rthan" localSheetId="1">#REF!</definedName>
    <definedName name="rthan">#REF!</definedName>
    <definedName name="RTT" localSheetId="1">#REF!</definedName>
    <definedName name="RTT">#REF!</definedName>
    <definedName name="Ru" localSheetId="1">#REF!</definedName>
    <definedName name="Ru">#REF!</definedName>
    <definedName name="RWTPhi" localSheetId="1">#REF!</definedName>
    <definedName name="RWTPhi">#REF!</definedName>
    <definedName name="RWTPlo" localSheetId="1">#REF!</definedName>
    <definedName name="RWTPlo">#REF!</definedName>
    <definedName name="s" localSheetId="1" hidden="1">{"'Sheet1'!$L$16"}</definedName>
    <definedName name="s" localSheetId="2" hidden="1">{"'Sheet1'!$L$16"}</definedName>
    <definedName name="s" localSheetId="3" hidden="1">{"'Sheet1'!$L$16"}</definedName>
    <definedName name="s" localSheetId="4" hidden="1">{"'Sheet1'!$L$16"}</definedName>
    <definedName name="s" hidden="1">{"'Sheet1'!$L$16"}</definedName>
    <definedName name="s." localSheetId="1">#REF!</definedName>
    <definedName name="s.">#REF!</definedName>
    <definedName name="S.dinh">640</definedName>
    <definedName name="s_0" localSheetId="1">'[81]Lç khoan LK1'!#REF!</definedName>
    <definedName name="s_0">'[81]Lç khoan LK1'!#REF!</definedName>
    <definedName name="s_0cd" localSheetId="1">'[88]17.US CHU tho a_b'!#REF!</definedName>
    <definedName name="s_0cd">'[88]17.US CHU tho a_b'!#REF!</definedName>
    <definedName name="s_1" localSheetId="1">'[81]Lç khoan LK1'!#REF!</definedName>
    <definedName name="s_1">'[81]Lç khoan LK1'!#REF!</definedName>
    <definedName name="s_58" localSheetId="1">'[88]14.MMUS GIUA NHIP'!#REF!</definedName>
    <definedName name="s_58">'[88]14.MMUS GIUA NHIP'!#REF!</definedName>
    <definedName name="s_58g" localSheetId="1">'[88]15.MMUS GOI'!#REF!</definedName>
    <definedName name="s_58g">'[88]15.MMUS GOI'!#REF!</definedName>
    <definedName name="s_59" localSheetId="1">'[88]14.MMUS GIUA NHIP'!#REF!</definedName>
    <definedName name="s_59">'[88]14.MMUS GIUA NHIP'!#REF!</definedName>
    <definedName name="s_59g" localSheetId="1">'[88]15.MMUS GOI'!#REF!</definedName>
    <definedName name="s_59g">'[88]15.MMUS GOI'!#REF!</definedName>
    <definedName name="s_Icd" localSheetId="1">'[88]17.US CHU tho a_b'!#REF!</definedName>
    <definedName name="s_Icd">'[88]17.US CHU tho a_b'!#REF!</definedName>
    <definedName name="s3tb" localSheetId="1">#REF!</definedName>
    <definedName name="s3tb">#REF!</definedName>
    <definedName name="s4tb" localSheetId="1">#REF!</definedName>
    <definedName name="s4tb">#REF!</definedName>
    <definedName name="s51.5" localSheetId="1">#REF!</definedName>
    <definedName name="s51.5">#REF!</definedName>
    <definedName name="s5tb" localSheetId="1">#REF!</definedName>
    <definedName name="s5tb">#REF!</definedName>
    <definedName name="s71.5" localSheetId="1">#REF!</definedName>
    <definedName name="s71.5">#REF!</definedName>
    <definedName name="s75F29" localSheetId="1">[39]chitiet!#REF!</definedName>
    <definedName name="s75F29">[39]chitiet!#REF!</definedName>
    <definedName name="s7tb" localSheetId="1">#REF!</definedName>
    <definedName name="s7tb">#REF!</definedName>
    <definedName name="sa." localSheetId="1">'[43]So lieu chung'!#REF!</definedName>
    <definedName name="sa.">'[43]So lieu chung'!#REF!</definedName>
    <definedName name="salan200" localSheetId="1">#REF!</definedName>
    <definedName name="salan200">#REF!</definedName>
    <definedName name="salan400" localSheetId="1">#REF!</definedName>
    <definedName name="salan400">#REF!</definedName>
    <definedName name="san" localSheetId="7">#REF!</definedName>
    <definedName name="san" localSheetId="8">#REF!</definedName>
    <definedName name="san" localSheetId="1">#REF!</definedName>
    <definedName name="san">#REF!</definedName>
    <definedName name="San_truoc" localSheetId="1">[162]tienluong!#REF!</definedName>
    <definedName name="San_truoc">[162]tienluong!#REF!</definedName>
    <definedName name="sand" localSheetId="7">#REF!</definedName>
    <definedName name="sand" localSheetId="8">#REF!</definedName>
    <definedName name="sand" localSheetId="1">#REF!</definedName>
    <definedName name="sand">#REF!</definedName>
    <definedName name="sanluongnhap" localSheetId="1">#REF!</definedName>
    <definedName name="sanluongnhap">#REF!</definedName>
    <definedName name="sat" localSheetId="1">[134]TTTram!#REF!</definedName>
    <definedName name="sat">[134]TTTram!#REF!</definedName>
    <definedName name="satt" localSheetId="1">'[163]Ctinh 10kV'!#REF!</definedName>
    <definedName name="satt">'[163]Ctinh 10kV'!#REF!</definedName>
    <definedName name="satu" localSheetId="1">'[28]Bang chiet tinh TBA'!#REF!</definedName>
    <definedName name="satu">'[28]Bang chiet tinh TBA'!#REF!</definedName>
    <definedName name="SB">[155]IBASE!$AH$7:$AL$14</definedName>
    <definedName name="sb_8" localSheetId="1">'[88]14.MMUS GIUA NHIP'!#REF!</definedName>
    <definedName name="sb_8">'[88]14.MMUS GIUA NHIP'!#REF!</definedName>
    <definedName name="sb_8g" localSheetId="1">'[88]15.MMUS GOI'!#REF!</definedName>
    <definedName name="sb_8g">'[88]15.MMUS GOI'!#REF!</definedName>
    <definedName name="sb_9" localSheetId="1">'[88]14.MMUS GIUA NHIP'!#REF!</definedName>
    <definedName name="sb_9">'[88]14.MMUS GIUA NHIP'!#REF!</definedName>
    <definedName name="sb_9g" localSheetId="1">'[88]15.MMUS GOI'!#REF!</definedName>
    <definedName name="sb_9g">'[88]15.MMUS GOI'!#REF!</definedName>
    <definedName name="sbc" localSheetId="1">#REF!</definedName>
    <definedName name="sbc">#REF!</definedName>
    <definedName name="sbd" localSheetId="1">[15]Girder!#REF!</definedName>
    <definedName name="sbd">[15]Girder!#REF!</definedName>
    <definedName name="sbet" localSheetId="1">[15]Girder!#REF!</definedName>
    <definedName name="sbet">[15]Girder!#REF!</definedName>
    <definedName name="sbsd" localSheetId="1">[15]Girder!#REF!</definedName>
    <definedName name="sbsd">[15]Girder!#REF!</definedName>
    <definedName name="sc">'[81]Lç khoan LK1'!$K$8</definedName>
    <definedName name="scan" localSheetId="1">[15]Girder!#REF!</definedName>
    <definedName name="scan">[15]Girder!#REF!</definedName>
    <definedName name="scao98" localSheetId="1">#REF!</definedName>
    <definedName name="scao98">#REF!</definedName>
    <definedName name="SCH" localSheetId="7">#REF!</definedName>
    <definedName name="SCH" localSheetId="8">#REF!</definedName>
    <definedName name="SCH" localSheetId="1">#REF!</definedName>
    <definedName name="SCH">#REF!</definedName>
    <definedName name="scm" localSheetId="1">'[164]nhan cong'!#REF!</definedName>
    <definedName name="scm">'[164]nhan cong'!#REF!</definedName>
    <definedName name="scr">[74]gVL!$Q$33</definedName>
    <definedName name="SCT" localSheetId="1">#REF!</definedName>
    <definedName name="SCT">#REF!</definedName>
    <definedName name="sd1p" localSheetId="7">#REF!</definedName>
    <definedName name="sd1p" localSheetId="8">#REF!</definedName>
    <definedName name="sd1p" localSheetId="1">#REF!</definedName>
    <definedName name="sd1p">#REF!</definedName>
    <definedName name="sd3p" localSheetId="7">#REF!</definedName>
    <definedName name="sd3p" localSheetId="8">#REF!</definedName>
    <definedName name="sd3p" localSheetId="1">#REF!</definedName>
    <definedName name="sd3p">#REF!</definedName>
    <definedName name="sda" localSheetId="1">#REF!</definedName>
    <definedName name="sda">#REF!</definedName>
    <definedName name="sdfs" localSheetId="1">'[164]nhan cong'!#REF!</definedName>
    <definedName name="sdfs">'[164]nhan cong'!#REF!</definedName>
    <definedName name="SDMONG" localSheetId="7">#REF!</definedName>
    <definedName name="SDMONG" localSheetId="8">#REF!</definedName>
    <definedName name="SDMONG" localSheetId="1">#REF!</definedName>
    <definedName name="SDMONG">#REF!</definedName>
    <definedName name="sdo">[118]gvl!$N$35</definedName>
    <definedName name="SDT" localSheetId="1">#REF!</definedName>
    <definedName name="SDT">#REF!</definedName>
    <definedName name="së_giao_th_ng" localSheetId="1">#REF!</definedName>
    <definedName name="së_giao_th_ng">#REF!</definedName>
    <definedName name="së_n_ng_nghiÖp_v__pt_n_ng_th_n" localSheetId="1">#REF!</definedName>
    <definedName name="së_n_ng_nghiÖp_v__pt_n_ng_th_n">#REF!</definedName>
    <definedName name="së_thuû_s_n" localSheetId="1">#REF!</definedName>
    <definedName name="së_thuû_s_n">#REF!</definedName>
    <definedName name="së_x_y_dùng" localSheetId="1">#REF!</definedName>
    <definedName name="së_x_y_dùng">#REF!</definedName>
    <definedName name="SETVAR">[97]Function!$B$31</definedName>
    <definedName name="SFX" localSheetId="1">[31]Sheet1!#REF!</definedName>
    <definedName name="SFX">[31]Sheet1!#REF!</definedName>
    <definedName name="SFY" localSheetId="1">[31]Sheet1!#REF!</definedName>
    <definedName name="SFY">[31]Sheet1!#REF!</definedName>
    <definedName name="sg" localSheetId="1">[42]SLCB!#REF!</definedName>
    <definedName name="sg">[42]SLCB!#REF!</definedName>
    <definedName name="sg1." localSheetId="1">[42]SLCB!#REF!</definedName>
    <definedName name="sg1.">[42]SLCB!#REF!</definedName>
    <definedName name="sg2." localSheetId="1">[42]SLCB!#REF!</definedName>
    <definedName name="sg2.">[42]SLCB!#REF!</definedName>
    <definedName name="sgnc" localSheetId="1">[5]gtrinh!#REF!</definedName>
    <definedName name="sgnc">[5]gtrinh!#REF!</definedName>
    <definedName name="sgvl" localSheetId="1">[5]gtrinh!#REF!</definedName>
    <definedName name="sgvl">[5]gtrinh!#REF!</definedName>
    <definedName name="sharp" localSheetId="1">#REF!</definedName>
    <definedName name="sharp">#REF!</definedName>
    <definedName name="Sheet1" localSheetId="1">#REF!</definedName>
    <definedName name="Sheet1">#REF!</definedName>
    <definedName name="sho" localSheetId="7">#REF!</definedName>
    <definedName name="sho" localSheetId="8">#REF!</definedName>
    <definedName name="sho" localSheetId="1">#REF!</definedName>
    <definedName name="sho">#REF!</definedName>
    <definedName name="sht" localSheetId="7">#REF!</definedName>
    <definedName name="sht" localSheetId="8">#REF!</definedName>
    <definedName name="sht" localSheetId="1">#REF!</definedName>
    <definedName name="sht">#REF!</definedName>
    <definedName name="sht1p" localSheetId="7">#REF!</definedName>
    <definedName name="sht1p" localSheetId="8">#REF!</definedName>
    <definedName name="sht1p" localSheetId="1">#REF!</definedName>
    <definedName name="sht1p">#REF!</definedName>
    <definedName name="sht3p" localSheetId="7">#REF!</definedName>
    <definedName name="sht3p" localSheetId="8">#REF!</definedName>
    <definedName name="sht3p" localSheetId="1">#REF!</definedName>
    <definedName name="sht3p">#REF!</definedName>
    <definedName name="sieucao" localSheetId="1">#REF!</definedName>
    <definedName name="sieucao">#REF!</definedName>
    <definedName name="sin" localSheetId="1">#REF!</definedName>
    <definedName name="sin">#REF!</definedName>
    <definedName name="SIZE" localSheetId="7">#REF!</definedName>
    <definedName name="SIZE" localSheetId="8">#REF!</definedName>
    <definedName name="SIZE" localSheetId="1">#REF!</definedName>
    <definedName name="SIZE">#REF!</definedName>
    <definedName name="sj" localSheetId="1">[31]Sheet1!#REF!</definedName>
    <definedName name="sj">[31]Sheet1!#REF!</definedName>
    <definedName name="skd" localSheetId="1">[165]gVL!#REF!</definedName>
    <definedName name="skd">[165]gVL!#REF!</definedName>
    <definedName name="skt" localSheetId="1">#REF!</definedName>
    <definedName name="skt">#REF!</definedName>
    <definedName name="SL" localSheetId="1">#REF!</definedName>
    <definedName name="SL">#REF!</definedName>
    <definedName name="sl_BN" localSheetId="1">#REF!</definedName>
    <definedName name="sl_BN">#REF!</definedName>
    <definedName name="SL_CRD" localSheetId="7">#REF!</definedName>
    <definedName name="SL_CRD" localSheetId="8">#REF!</definedName>
    <definedName name="SL_CRD" localSheetId="1">#REF!</definedName>
    <definedName name="SL_CRD">#REF!</definedName>
    <definedName name="SL_CRS" localSheetId="7">#REF!</definedName>
    <definedName name="SL_CRS" localSheetId="8">#REF!</definedName>
    <definedName name="SL_CRS" localSheetId="1">#REF!</definedName>
    <definedName name="SL_CRS">#REF!</definedName>
    <definedName name="SL_CS" localSheetId="7">#REF!</definedName>
    <definedName name="SL_CS" localSheetId="8">#REF!</definedName>
    <definedName name="SL_CS" localSheetId="1">#REF!</definedName>
    <definedName name="SL_CS">#REF!</definedName>
    <definedName name="SL_DD" localSheetId="7">#REF!</definedName>
    <definedName name="SL_DD" localSheetId="8">#REF!</definedName>
    <definedName name="SL_DD" localSheetId="1">#REF!</definedName>
    <definedName name="SL_DD">#REF!</definedName>
    <definedName name="sl_n" localSheetId="1">#REF!</definedName>
    <definedName name="sl_n">#REF!</definedName>
    <definedName name="sl_QV" localSheetId="1">#REF!</definedName>
    <definedName name="sl_QV">#REF!</definedName>
    <definedName name="sl_t" localSheetId="1">#REF!</definedName>
    <definedName name="sl_t">#REF!</definedName>
    <definedName name="sl_TD" localSheetId="1">#REF!</definedName>
    <definedName name="sl_TD">#REF!</definedName>
    <definedName name="sl_TS" localSheetId="1">#REF!</definedName>
    <definedName name="sl_TS">#REF!</definedName>
    <definedName name="sl_TX" localSheetId="1">#REF!</definedName>
    <definedName name="sl_TX">#REF!</definedName>
    <definedName name="sl_YP" localSheetId="1">#REF!</definedName>
    <definedName name="sl_YP">#REF!</definedName>
    <definedName name="slg" localSheetId="7">#REF!</definedName>
    <definedName name="slg" localSheetId="8">#REF!</definedName>
    <definedName name="slg" localSheetId="1">#REF!</definedName>
    <definedName name="slg">#REF!</definedName>
    <definedName name="smax" localSheetId="1">#REF!</definedName>
    <definedName name="smax">#REF!</definedName>
    <definedName name="smax1" localSheetId="1">#REF!</definedName>
    <definedName name="smax1">#REF!</definedName>
    <definedName name="smin" localSheetId="1">[15]Girder!#REF!</definedName>
    <definedName name="smin">[15]Girder!#REF!</definedName>
    <definedName name="sn" localSheetId="1">#REF!</definedName>
    <definedName name="sn">#REF!</definedName>
    <definedName name="Sng" localSheetId="1">#REF!</definedName>
    <definedName name="Sng">#REF!</definedName>
    <definedName name="soc3p" localSheetId="7">#REF!</definedName>
    <definedName name="soc3p" localSheetId="8">#REF!</definedName>
    <definedName name="soc3p" localSheetId="1">#REF!</definedName>
    <definedName name="soc3p">#REF!</definedName>
    <definedName name="sohieuthua" localSheetId="1">#REF!</definedName>
    <definedName name="sohieuthua">#REF!</definedName>
    <definedName name="soho" localSheetId="1">[53]sheet12!#REF!</definedName>
    <definedName name="soho">[53]sheet12!#REF!</definedName>
    <definedName name="Soi" localSheetId="7">#REF!</definedName>
    <definedName name="Soi" localSheetId="8">#REF!</definedName>
    <definedName name="Soi" localSheetId="1">#REF!</definedName>
    <definedName name="Soi">#REF!</definedName>
    <definedName name="Soi_HamYen" localSheetId="1">[59]T.Tinh!#REF!</definedName>
    <definedName name="Soi_HamYen">[59]T.Tinh!#REF!</definedName>
    <definedName name="soichon12" localSheetId="7">#REF!</definedName>
    <definedName name="soichon12" localSheetId="8">#REF!</definedName>
    <definedName name="soichon12" localSheetId="1">#REF!</definedName>
    <definedName name="soichon12">#REF!</definedName>
    <definedName name="soichon24" localSheetId="7">#REF!</definedName>
    <definedName name="soichon24" localSheetId="8">#REF!</definedName>
    <definedName name="soichon24" localSheetId="1">#REF!</definedName>
    <definedName name="soichon24">#REF!</definedName>
    <definedName name="soichon46" localSheetId="7">#REF!</definedName>
    <definedName name="soichon46" localSheetId="8">#REF!</definedName>
    <definedName name="soichon46" localSheetId="1">#REF!</definedName>
    <definedName name="soichon46">#REF!</definedName>
    <definedName name="soichon4x6" localSheetId="1">'[166]TT-TBA'!#REF!</definedName>
    <definedName name="soichon4x6">'[166]TT-TBA'!#REF!</definedName>
    <definedName name="soigai">'[20]he so'!$B$15</definedName>
    <definedName name="SoilType" localSheetId="1">#REF!</definedName>
    <definedName name="SoilType">#REF!</definedName>
    <definedName name="SoilType_" localSheetId="1">#REF!</definedName>
    <definedName name="SoilType_">#REF!</definedName>
    <definedName name="Solan" localSheetId="1">'[36]Xuly Data'!#REF!</definedName>
    <definedName name="Solan">'[36]Xuly Data'!#REF!</definedName>
    <definedName name="solieu" localSheetId="7">#REF!</definedName>
    <definedName name="solieu" localSheetId="8">#REF!</definedName>
    <definedName name="solieu" localSheetId="1">#REF!</definedName>
    <definedName name="solieu">#REF!</definedName>
    <definedName name="soluongnhap" localSheetId="1">#REF!</definedName>
    <definedName name="soluongnhap">#REF!</definedName>
    <definedName name="sonduong" localSheetId="1">[61]TTVanChuyen!#REF!</definedName>
    <definedName name="sonduong">[61]TTVanChuyen!#REF!</definedName>
    <definedName name="SORT" localSheetId="7">#REF!</definedName>
    <definedName name="SORT" localSheetId="8">#REF!</definedName>
    <definedName name="SORT" localSheetId="1">#REF!</definedName>
    <definedName name="SORT">#REF!</definedName>
    <definedName name="SORT_AREA">'[167]DI-ESTI'!$A$8:$R$489</definedName>
    <definedName name="SP" localSheetId="1">'[41]PNT-QUOT-#3'!#REF!</definedName>
    <definedName name="SP">'[41]PNT-QUOT-#3'!#REF!</definedName>
    <definedName name="Spanner_Auto_File">"C:\My Documents\tinh cdo.x2a"</definedName>
    <definedName name="SPEC" localSheetId="7">#REF!</definedName>
    <definedName name="SPEC" localSheetId="8">#REF!</definedName>
    <definedName name="SPEC" localSheetId="1">#REF!</definedName>
    <definedName name="SPEC">#REF!</definedName>
    <definedName name="SpecialPrice" localSheetId="7" hidden="1">#REF!</definedName>
    <definedName name="SpecialPrice" localSheetId="8" hidden="1">#REF!</definedName>
    <definedName name="SpecialPrice" localSheetId="1" hidden="1">#REF!</definedName>
    <definedName name="SpecialPrice" localSheetId="0" hidden="1">#REF!</definedName>
    <definedName name="SpecialPrice" localSheetId="2" hidden="1">#REF!</definedName>
    <definedName name="SpecialPrice" localSheetId="3" hidden="1">#REF!</definedName>
    <definedName name="SpecialPrice" localSheetId="4" hidden="1">#REF!</definedName>
    <definedName name="SpecialPrice" hidden="1">#REF!</definedName>
    <definedName name="SPECSUMMARY" localSheetId="7">#REF!</definedName>
    <definedName name="SPECSUMMARY" localSheetId="8">#REF!</definedName>
    <definedName name="SPECSUMMARY" localSheetId="1">#REF!</definedName>
    <definedName name="SPECSUMMARY">#REF!</definedName>
    <definedName name="spk1p" localSheetId="1">'[5]#REF'!#REF!</definedName>
    <definedName name="spk1p">'[5]#REF'!#REF!</definedName>
    <definedName name="spk3p" localSheetId="1">'[5]lam-moi'!#REF!</definedName>
    <definedName name="spk3p">'[5]lam-moi'!#REF!</definedName>
    <definedName name="SQ" localSheetId="1">[31]Sheet1!#REF!</definedName>
    <definedName name="SQ">[31]Sheet1!#REF!</definedName>
    <definedName name="ss" localSheetId="7">#REF!</definedName>
    <definedName name="ss" localSheetId="8">#REF!</definedName>
    <definedName name="ss" localSheetId="1">#REF!</definedName>
    <definedName name="ss">#REF!</definedName>
    <definedName name="sss" localSheetId="7">#REF!</definedName>
    <definedName name="sss" localSheetId="8">#REF!</definedName>
    <definedName name="sss" localSheetId="1">#REF!</definedName>
    <definedName name="sss">#REF!</definedName>
    <definedName name="ST" localSheetId="1">#REF!</definedName>
    <definedName name="ST">#REF!</definedName>
    <definedName name="st1p" localSheetId="7">#REF!</definedName>
    <definedName name="st1p" localSheetId="8">#REF!</definedName>
    <definedName name="st1p" localSheetId="1">#REF!</definedName>
    <definedName name="st1p">#REF!</definedName>
    <definedName name="st3p" localSheetId="7">#REF!</definedName>
    <definedName name="st3p" localSheetId="8">#REF!</definedName>
    <definedName name="st3p" localSheetId="1">#REF!</definedName>
    <definedName name="st3p">#REF!</definedName>
    <definedName name="start" localSheetId="1">#REF!</definedName>
    <definedName name="start">#REF!</definedName>
    <definedName name="Start_1" localSheetId="7">#REF!</definedName>
    <definedName name="Start_1" localSheetId="8">#REF!</definedName>
    <definedName name="Start_1" localSheetId="1">#REF!</definedName>
    <definedName name="Start_1">#REF!</definedName>
    <definedName name="Start_10" localSheetId="7">#REF!</definedName>
    <definedName name="Start_10" localSheetId="8">#REF!</definedName>
    <definedName name="Start_10" localSheetId="1">#REF!</definedName>
    <definedName name="Start_10">#REF!</definedName>
    <definedName name="Start_11" localSheetId="7">#REF!</definedName>
    <definedName name="Start_11" localSheetId="8">#REF!</definedName>
    <definedName name="Start_11" localSheetId="1">#REF!</definedName>
    <definedName name="Start_11">#REF!</definedName>
    <definedName name="Start_12" localSheetId="7">#REF!</definedName>
    <definedName name="Start_12" localSheetId="8">#REF!</definedName>
    <definedName name="Start_12" localSheetId="1">#REF!</definedName>
    <definedName name="Start_12">#REF!</definedName>
    <definedName name="Start_13" localSheetId="7">#REF!</definedName>
    <definedName name="Start_13" localSheetId="8">#REF!</definedName>
    <definedName name="Start_13" localSheetId="1">#REF!</definedName>
    <definedName name="Start_13">#REF!</definedName>
    <definedName name="Start_2" localSheetId="7">#REF!</definedName>
    <definedName name="Start_2" localSheetId="8">#REF!</definedName>
    <definedName name="Start_2" localSheetId="1">#REF!</definedName>
    <definedName name="Start_2">#REF!</definedName>
    <definedName name="Start_3" localSheetId="7">#REF!</definedName>
    <definedName name="Start_3" localSheetId="8">#REF!</definedName>
    <definedName name="Start_3" localSheetId="1">#REF!</definedName>
    <definedName name="Start_3">#REF!</definedName>
    <definedName name="Start_4" localSheetId="7">#REF!</definedName>
    <definedName name="Start_4" localSheetId="8">#REF!</definedName>
    <definedName name="Start_4" localSheetId="1">#REF!</definedName>
    <definedName name="Start_4">#REF!</definedName>
    <definedName name="Start_5" localSheetId="7">#REF!</definedName>
    <definedName name="Start_5" localSheetId="8">#REF!</definedName>
    <definedName name="Start_5" localSheetId="1">#REF!</definedName>
    <definedName name="Start_5">#REF!</definedName>
    <definedName name="Start_6" localSheetId="7">#REF!</definedName>
    <definedName name="Start_6" localSheetId="8">#REF!</definedName>
    <definedName name="Start_6" localSheetId="1">#REF!</definedName>
    <definedName name="Start_6">#REF!</definedName>
    <definedName name="Start_7" localSheetId="7">#REF!</definedName>
    <definedName name="Start_7" localSheetId="8">#REF!</definedName>
    <definedName name="Start_7" localSheetId="1">#REF!</definedName>
    <definedName name="Start_7">#REF!</definedName>
    <definedName name="Start_8" localSheetId="7">#REF!</definedName>
    <definedName name="Start_8" localSheetId="8">#REF!</definedName>
    <definedName name="Start_8" localSheetId="1">#REF!</definedName>
    <definedName name="Start_8">#REF!</definedName>
    <definedName name="Start_9" localSheetId="7">#REF!</definedName>
    <definedName name="Start_9" localSheetId="8">#REF!</definedName>
    <definedName name="Start_9" localSheetId="1">#REF!</definedName>
    <definedName name="Start_9">#REF!</definedName>
    <definedName name="Stc" localSheetId="1">[15]Girder!#REF!</definedName>
    <definedName name="Stc">[15]Girder!#REF!</definedName>
    <definedName name="std" localSheetId="1">[15]Girder!#REF!</definedName>
    <definedName name="std">[15]Girder!#REF!</definedName>
    <definedName name="str">[118]gvl!$N$34</definedName>
    <definedName name="stsd" localSheetId="1">[15]Girder!#REF!</definedName>
    <definedName name="stsd">[15]Girder!#REF!</definedName>
    <definedName name="SU" localSheetId="7">#REF!</definedName>
    <definedName name="SU" localSheetId="8">#REF!</definedName>
    <definedName name="SU" localSheetId="1">#REF!</definedName>
    <definedName name="SU">#REF!</definedName>
    <definedName name="sub" localSheetId="7">#REF!</definedName>
    <definedName name="sub" localSheetId="8">#REF!</definedName>
    <definedName name="sub" localSheetId="1">#REF!</definedName>
    <definedName name="sub">#REF!</definedName>
    <definedName name="SUL" localSheetId="1">#REF!</definedName>
    <definedName name="SUL">#REF!</definedName>
    <definedName name="sum" localSheetId="1">#REF!</definedName>
    <definedName name="sum">#REF!</definedName>
    <definedName name="SUMITOMO" localSheetId="1">#REF!</definedName>
    <definedName name="SUMITOMO">#REF!</definedName>
    <definedName name="SUMITOMO_GT" localSheetId="1">#REF!</definedName>
    <definedName name="SUMITOMO_GT">#REF!</definedName>
    <definedName name="SUMMARY" localSheetId="7">#REF!</definedName>
    <definedName name="SUMMARY" localSheetId="8">#REF!</definedName>
    <definedName name="SUMMARY" localSheetId="1">#REF!</definedName>
    <definedName name="SUMMARY">#REF!</definedName>
    <definedName name="sur" localSheetId="7">#REF!</definedName>
    <definedName name="sur" localSheetId="8">#REF!</definedName>
    <definedName name="sur" localSheetId="1">#REF!</definedName>
    <definedName name="sur">#REF!</definedName>
    <definedName name="sv" localSheetId="1">[42]SLCB!#REF!</definedName>
    <definedName name="sv">[42]SLCB!#REF!</definedName>
    <definedName name="svn" localSheetId="1">[42]SLCB!#REF!</definedName>
    <definedName name="svn">[42]SLCB!#REF!</definedName>
    <definedName name="SXDam24mA" localSheetId="1">[16]CHITIET!#REF!</definedName>
    <definedName name="SXDam24mA">[16]CHITIET!#REF!</definedName>
    <definedName name="SXdam24mB" localSheetId="1">[16]CHITIET!#REF!</definedName>
    <definedName name="SXdam24mB">[16]CHITIET!#REF!</definedName>
    <definedName name="SXDam33mBien" localSheetId="1">[16]CHITIET!#REF!</definedName>
    <definedName name="SXDam33mBien">[16]CHITIET!#REF!</definedName>
    <definedName name="SXdam33mGiua" localSheetId="1">[16]CHITIET!#REF!</definedName>
    <definedName name="SXdam33mGiua">[16]CHITIET!#REF!</definedName>
    <definedName name="T" localSheetId="7">#REF!</definedName>
    <definedName name="T" localSheetId="8">#REF!</definedName>
    <definedName name="t" localSheetId="1" hidden="1">{"'Sheet1'!$L$16"}</definedName>
    <definedName name="t" localSheetId="2" hidden="1">{"'Sheet1'!$L$16"}</definedName>
    <definedName name="t" localSheetId="3" hidden="1">{"'Sheet1'!$L$16"}</definedName>
    <definedName name="t" localSheetId="4" hidden="1">{"'Sheet1'!$L$16"}</definedName>
    <definedName name="t" hidden="1">{"'Sheet1'!$L$16"}</definedName>
    <definedName name="t." localSheetId="1">#REF!</definedName>
    <definedName name="t.">#REF!</definedName>
    <definedName name="t.." localSheetId="1">#REF!</definedName>
    <definedName name="t..">#REF!</definedName>
    <definedName name="T.TBA" localSheetId="1">#REF!</definedName>
    <definedName name="T.TBA">#REF!</definedName>
    <definedName name="t_1" localSheetId="1">'[81]Lç khoan LK1'!#REF!</definedName>
    <definedName name="t_1">'[81]Lç khoan LK1'!#REF!</definedName>
    <definedName name="T0.4" localSheetId="1">#REF!</definedName>
    <definedName name="T0.4">#REF!</definedName>
    <definedName name="t101p" localSheetId="7">#REF!</definedName>
    <definedName name="t101p" localSheetId="8">#REF!</definedName>
    <definedName name="t101p" localSheetId="1">#REF!</definedName>
    <definedName name="t101p">#REF!</definedName>
    <definedName name="t103p" localSheetId="7">#REF!</definedName>
    <definedName name="t103p" localSheetId="8">#REF!</definedName>
    <definedName name="t103p" localSheetId="1">#REF!</definedName>
    <definedName name="t103p">#REF!</definedName>
    <definedName name="t105mnc" localSheetId="1">'[5]thao-go'!#REF!</definedName>
    <definedName name="t105mnc">'[5]thao-go'!#REF!</definedName>
    <definedName name="t10m" localSheetId="7">#REF!</definedName>
    <definedName name="t10m" localSheetId="8">#REF!</definedName>
    <definedName name="t10m" localSheetId="1">#REF!</definedName>
    <definedName name="t10m">#REF!</definedName>
    <definedName name="t10nc" localSheetId="1">'[5]lam-moi'!#REF!</definedName>
    <definedName name="t10nc">'[5]lam-moi'!#REF!</definedName>
    <definedName name="t10nc1p" localSheetId="7">#REF!</definedName>
    <definedName name="t10nc1p" localSheetId="8">#REF!</definedName>
    <definedName name="t10nc1p" localSheetId="1">#REF!</definedName>
    <definedName name="t10nc1p">#REF!</definedName>
    <definedName name="t10ncm" localSheetId="1">'[5]lam-moi'!#REF!</definedName>
    <definedName name="t10ncm">'[5]lam-moi'!#REF!</definedName>
    <definedName name="t10vl" localSheetId="1">'[5]lam-moi'!#REF!</definedName>
    <definedName name="t10vl">'[5]lam-moi'!#REF!</definedName>
    <definedName name="t10vl1p" localSheetId="7">#REF!</definedName>
    <definedName name="t10vl1p" localSheetId="8">#REF!</definedName>
    <definedName name="t10vl1p" localSheetId="1">#REF!</definedName>
    <definedName name="t10vl1p">#REF!</definedName>
    <definedName name="t121p" localSheetId="7">#REF!</definedName>
    <definedName name="t121p" localSheetId="8">#REF!</definedName>
    <definedName name="t121p" localSheetId="1">#REF!</definedName>
    <definedName name="t121p">#REF!</definedName>
    <definedName name="t123p" localSheetId="7">#REF!</definedName>
    <definedName name="t123p" localSheetId="8">#REF!</definedName>
    <definedName name="t123p" localSheetId="1">#REF!</definedName>
    <definedName name="t123p">#REF!</definedName>
    <definedName name="t12m" localSheetId="1">'[5]lam-moi'!#REF!</definedName>
    <definedName name="t12m">'[5]lam-moi'!#REF!</definedName>
    <definedName name="t12mnc" localSheetId="1">'[5]thao-go'!#REF!</definedName>
    <definedName name="t12mnc">'[5]thao-go'!#REF!</definedName>
    <definedName name="T12nc" localSheetId="7">#REF!</definedName>
    <definedName name="T12nc" localSheetId="8">#REF!</definedName>
    <definedName name="T12nc" localSheetId="1">#REF!</definedName>
    <definedName name="T12nc">#REF!</definedName>
    <definedName name="t12nc3p" localSheetId="7">#REF!</definedName>
    <definedName name="t12nc3p" localSheetId="8">#REF!</definedName>
    <definedName name="t12nc3p" localSheetId="1">#REF!</definedName>
    <definedName name="t12nc3p">#REF!</definedName>
    <definedName name="t12ncm" localSheetId="1">'[5]lam-moi'!#REF!</definedName>
    <definedName name="t12ncm">'[5]lam-moi'!#REF!</definedName>
    <definedName name="T12vc" localSheetId="7">#REF!</definedName>
    <definedName name="T12vc" localSheetId="8">#REF!</definedName>
    <definedName name="T12vc" localSheetId="1">#REF!</definedName>
    <definedName name="T12vc">#REF!</definedName>
    <definedName name="T12vl" localSheetId="7">#REF!</definedName>
    <definedName name="T12vl" localSheetId="8">#REF!</definedName>
    <definedName name="T12vl" localSheetId="1">#REF!</definedName>
    <definedName name="T12vl">#REF!</definedName>
    <definedName name="t12vl3p">'[5]CHITIET VL-NC'!$G$34</definedName>
    <definedName name="t141p" localSheetId="7">#REF!</definedName>
    <definedName name="t141p" localSheetId="8">#REF!</definedName>
    <definedName name="t141p" localSheetId="1">#REF!</definedName>
    <definedName name="t141p">#REF!</definedName>
    <definedName name="t143p" localSheetId="7">#REF!</definedName>
    <definedName name="t143p" localSheetId="8">#REF!</definedName>
    <definedName name="t143p" localSheetId="1">#REF!</definedName>
    <definedName name="t143p">#REF!</definedName>
    <definedName name="t14m" localSheetId="1">'[5]lam-moi'!#REF!</definedName>
    <definedName name="t14m">'[5]lam-moi'!#REF!</definedName>
    <definedName name="t14mnc" localSheetId="1">'[5]thao-go'!#REF!</definedName>
    <definedName name="t14mnc">'[5]thao-go'!#REF!</definedName>
    <definedName name="t14nc" localSheetId="1">'[5]lam-moi'!#REF!</definedName>
    <definedName name="t14nc">'[5]lam-moi'!#REF!</definedName>
    <definedName name="t14nc3p" localSheetId="1">#REF!</definedName>
    <definedName name="t14nc3p">#REF!</definedName>
    <definedName name="t14ncm" localSheetId="1">'[5]lam-moi'!#REF!</definedName>
    <definedName name="t14ncm">'[5]lam-moi'!#REF!</definedName>
    <definedName name="T14vc" localSheetId="1">'[5]CHITIET VL-NC-TT -1p'!#REF!</definedName>
    <definedName name="T14vc">'[5]CHITIET VL-NC-TT -1p'!#REF!</definedName>
    <definedName name="t14vl" localSheetId="1">'[5]lam-moi'!#REF!</definedName>
    <definedName name="t14vl">'[5]lam-moi'!#REF!</definedName>
    <definedName name="t14vl3p" localSheetId="1">#REF!</definedName>
    <definedName name="t14vl3p">#REF!</definedName>
    <definedName name="T203P" localSheetId="1">[5]VC!#REF!</definedName>
    <definedName name="T203P">[5]VC!#REF!</definedName>
    <definedName name="t20m" localSheetId="1">'[5]lam-moi'!#REF!</definedName>
    <definedName name="t20m">'[5]lam-moi'!#REF!</definedName>
    <definedName name="t20ncm" localSheetId="1">'[5]lam-moi'!#REF!</definedName>
    <definedName name="t20ncm">'[5]lam-moi'!#REF!</definedName>
    <definedName name="t7m" localSheetId="7">#REF!</definedName>
    <definedName name="t7m" localSheetId="8">#REF!</definedName>
    <definedName name="t7m" localSheetId="1">#REF!</definedName>
    <definedName name="t7m">#REF!</definedName>
    <definedName name="t7nc" localSheetId="1">'[5]lam-moi'!#REF!</definedName>
    <definedName name="t7nc">'[5]lam-moi'!#REF!</definedName>
    <definedName name="t7vl" localSheetId="1">'[5]lam-moi'!#REF!</definedName>
    <definedName name="t7vl">'[5]lam-moi'!#REF!</definedName>
    <definedName name="t84mnc" localSheetId="1">'[5]thao-go'!#REF!</definedName>
    <definedName name="t84mnc">'[5]thao-go'!#REF!</definedName>
    <definedName name="t8m" localSheetId="7">#REF!</definedName>
    <definedName name="t8m" localSheetId="8">#REF!</definedName>
    <definedName name="t8m" localSheetId="1">#REF!</definedName>
    <definedName name="t8m">#REF!</definedName>
    <definedName name="t8nc" localSheetId="1">'[5]lam-moi'!#REF!</definedName>
    <definedName name="t8nc">'[5]lam-moi'!#REF!</definedName>
    <definedName name="t8vl" localSheetId="1">'[5]lam-moi'!#REF!</definedName>
    <definedName name="t8vl">'[5]lam-moi'!#REF!</definedName>
    <definedName name="Tach_NghinTy">[97]Function!$A$23</definedName>
    <definedName name="tadao" localSheetId="1">#REF!</definedName>
    <definedName name="tadao">#REF!</definedName>
    <definedName name="Tæng_c_ng_suÊt_hiÖn_t_i">"THOP"</definedName>
    <definedName name="Tæng_Cty_c__khÝ_NL_v__má" localSheetId="1">#REF!</definedName>
    <definedName name="Tæng_Cty_c__khÝ_NL_v__má">#REF!</definedName>
    <definedName name="Taikhoan">'[168]Tai khoan'!$A$3:$C$93</definedName>
    <definedName name="taluydac2" localSheetId="1">#REF!</definedName>
    <definedName name="taluydac2">#REF!</definedName>
    <definedName name="taluydc1" localSheetId="1">#REF!</definedName>
    <definedName name="taluydc1">#REF!</definedName>
    <definedName name="taluydc2" localSheetId="1">#REF!</definedName>
    <definedName name="taluydc2">#REF!</definedName>
    <definedName name="taluydc3" localSheetId="1">#REF!</definedName>
    <definedName name="taluydc3">#REF!</definedName>
    <definedName name="taluydc4" localSheetId="1">#REF!</definedName>
    <definedName name="taluydc4">#REF!</definedName>
    <definedName name="TAMTINH" localSheetId="7">#REF!</definedName>
    <definedName name="TAMTINH" localSheetId="8">#REF!</definedName>
    <definedName name="TAMTINH" localSheetId="1">#REF!</definedName>
    <definedName name="TAMTINH">#REF!</definedName>
    <definedName name="Tan_suat">'[68]bieu do duy tri'!$C$2:$C$481</definedName>
    <definedName name="Tang">100</definedName>
    <definedName name="TaPLoc" localSheetId="1">[46]BK04!#REF!</definedName>
    <definedName name="TaPLoc">[46]BK04!#REF!</definedName>
    <definedName name="taukeo150" localSheetId="1">#REF!</definedName>
    <definedName name="taukeo150">#REF!</definedName>
    <definedName name="taun" localSheetId="1">#REF!</definedName>
    <definedName name="taun">#REF!</definedName>
    <definedName name="TaxTV">10%</definedName>
    <definedName name="TaxXL">5%</definedName>
    <definedName name="tb">[29]gVL!$N$26</definedName>
    <definedName name="TB_TBA" localSheetId="1">#REF!</definedName>
    <definedName name="TB_TBA">#REF!</definedName>
    <definedName name="TBA" localSheetId="7">#REF!</definedName>
    <definedName name="TBA" localSheetId="8">#REF!</definedName>
    <definedName name="TBA" localSheetId="1">#REF!</definedName>
    <definedName name="TBA">#REF!</definedName>
    <definedName name="tbdd1p" localSheetId="1">'[5]lam-moi'!#REF!</definedName>
    <definedName name="tbdd1p">'[5]lam-moi'!#REF!</definedName>
    <definedName name="tbdd3p" localSheetId="1">'[5]lam-moi'!#REF!</definedName>
    <definedName name="tbdd3p">'[5]lam-moi'!#REF!</definedName>
    <definedName name="tbddsdl" localSheetId="1">'[5]lam-moi'!#REF!</definedName>
    <definedName name="tbddsdl">'[5]lam-moi'!#REF!</definedName>
    <definedName name="TBI" localSheetId="1">'[5]TH XL'!#REF!</definedName>
    <definedName name="TBI">'[5]TH XL'!#REF!</definedName>
    <definedName name="tbl_ProdInfo" localSheetId="7" hidden="1">#REF!</definedName>
    <definedName name="tbl_ProdInfo" localSheetId="8" hidden="1">#REF!</definedName>
    <definedName name="tbl_ProdInfo" localSheetId="1" hidden="1">#REF!</definedName>
    <definedName name="tbl_ProdInfo" localSheetId="0" hidden="1">#REF!</definedName>
    <definedName name="tbl_ProdInfo" localSheetId="2" hidden="1">#REF!</definedName>
    <definedName name="tbl_ProdInfo" localSheetId="3" hidden="1">#REF!</definedName>
    <definedName name="tbl_ProdInfo" localSheetId="4" hidden="1">#REF!</definedName>
    <definedName name="tbl_ProdInfo" hidden="1">#REF!</definedName>
    <definedName name="tbmc" localSheetId="1">#REF!</definedName>
    <definedName name="tbmc">#REF!</definedName>
    <definedName name="tbtr" localSheetId="1">'[5]TH XL'!#REF!</definedName>
    <definedName name="tbtr">'[5]TH XL'!#REF!</definedName>
    <definedName name="tbtram" localSheetId="7">#REF!</definedName>
    <definedName name="tbtram" localSheetId="8">#REF!</definedName>
    <definedName name="tbtram" localSheetId="1">#REF!</definedName>
    <definedName name="tbtram">#REF!</definedName>
    <definedName name="TBXD" localSheetId="7">#REF!</definedName>
    <definedName name="TBXD" localSheetId="8">#REF!</definedName>
    <definedName name="TBXD" localSheetId="1">#REF!</definedName>
    <definedName name="TBXD">#REF!</definedName>
    <definedName name="TC" localSheetId="7">#REF!</definedName>
    <definedName name="TC" localSheetId="8">#REF!</definedName>
    <definedName name="TC" localSheetId="1">#REF!</definedName>
    <definedName name="TC">#REF!</definedName>
    <definedName name="tc_1" localSheetId="1">#REF!</definedName>
    <definedName name="tc_1">#REF!</definedName>
    <definedName name="tc_2" localSheetId="1">#REF!</definedName>
    <definedName name="tc_2">#REF!</definedName>
    <definedName name="TC_NHANH1" localSheetId="7">#REF!</definedName>
    <definedName name="TC_NHANH1" localSheetId="8">#REF!</definedName>
    <definedName name="TC_NHANH1" localSheetId="1">#REF!</definedName>
    <definedName name="TC_NHANH1">#REF!</definedName>
    <definedName name="TCHC" localSheetId="1">[126]DSCBCNV!#REF!</definedName>
    <definedName name="TCHC">[126]DSCBCNV!#REF!</definedName>
    <definedName name="Tchuan" localSheetId="1">#REF!</definedName>
    <definedName name="Tchuan">#REF!</definedName>
    <definedName name="tcxxnc" localSheetId="1">'[5]thao-go'!#REF!</definedName>
    <definedName name="tcxxnc">'[5]thao-go'!#REF!</definedName>
    <definedName name="TD" localSheetId="7">#REF!</definedName>
    <definedName name="TD" localSheetId="8">#REF!</definedName>
    <definedName name="TD" localSheetId="1">#REF!</definedName>
    <definedName name="TD">#REF!</definedName>
    <definedName name="td10vl" localSheetId="1">'[5]#REF'!#REF!</definedName>
    <definedName name="td10vl">'[5]#REF'!#REF!</definedName>
    <definedName name="td12nc" localSheetId="1">'[5]#REF'!#REF!</definedName>
    <definedName name="td12nc">'[5]#REF'!#REF!</definedName>
    <definedName name="TD12vl" localSheetId="7">#REF!</definedName>
    <definedName name="TD12vl" localSheetId="8">#REF!</definedName>
    <definedName name="TD12vl" localSheetId="1">#REF!</definedName>
    <definedName name="TD12vl">#REF!</definedName>
    <definedName name="td1cnc" localSheetId="1">'[5]lam-moi'!#REF!</definedName>
    <definedName name="td1cnc">'[5]lam-moi'!#REF!</definedName>
    <definedName name="td1cvl" localSheetId="1">'[5]lam-moi'!#REF!</definedName>
    <definedName name="td1cvl">'[5]lam-moi'!#REF!</definedName>
    <definedName name="td1p" localSheetId="1">#REF!</definedName>
    <definedName name="td1p">#REF!</definedName>
    <definedName name="TD1p1nc" localSheetId="7">#REF!</definedName>
    <definedName name="TD1p1nc" localSheetId="8">#REF!</definedName>
    <definedName name="TD1p1nc" localSheetId="1">#REF!</definedName>
    <definedName name="TD1p1nc">#REF!</definedName>
    <definedName name="td1p1vc" localSheetId="7">#REF!</definedName>
    <definedName name="td1p1vc" localSheetId="8">#REF!</definedName>
    <definedName name="td1p1vc" localSheetId="1">#REF!</definedName>
    <definedName name="td1p1vc">#REF!</definedName>
    <definedName name="TD1p1vl" localSheetId="7">#REF!</definedName>
    <definedName name="TD1p1vl" localSheetId="8">#REF!</definedName>
    <definedName name="TD1p1vl" localSheetId="1">#REF!</definedName>
    <definedName name="TD1p1vl">#REF!</definedName>
    <definedName name="TD1pnc" localSheetId="1">'[5]CHITIET VL-NC-TT -1p'!#REF!</definedName>
    <definedName name="TD1pnc">'[5]CHITIET VL-NC-TT -1p'!#REF!</definedName>
    <definedName name="TD1pvl" localSheetId="1">'[5]CHITIET VL-NC-TT -1p'!#REF!</definedName>
    <definedName name="TD1pvl">'[5]CHITIET VL-NC-TT -1p'!#REF!</definedName>
    <definedName name="td3p" localSheetId="7">#REF!</definedName>
    <definedName name="td3p" localSheetId="8">#REF!</definedName>
    <definedName name="td3p" localSheetId="1">#REF!</definedName>
    <definedName name="td3p">#REF!</definedName>
    <definedName name="tdc84nc" localSheetId="1">'[5]thao-go'!#REF!</definedName>
    <definedName name="tdc84nc">'[5]thao-go'!#REF!</definedName>
    <definedName name="tdcc" localSheetId="1">#REF!</definedName>
    <definedName name="tdcc">#REF!</definedName>
    <definedName name="tdcnc" localSheetId="1">'[5]thao-go'!#REF!</definedName>
    <definedName name="tdcnc">'[5]thao-go'!#REF!</definedName>
    <definedName name="TDctnc" localSheetId="7">#REF!</definedName>
    <definedName name="TDctnc" localSheetId="8">#REF!</definedName>
    <definedName name="TDctnc" localSheetId="1">#REF!</definedName>
    <definedName name="TDctnc">#REF!</definedName>
    <definedName name="TDctvc" localSheetId="7">#REF!</definedName>
    <definedName name="TDctvc" localSheetId="8">#REF!</definedName>
    <definedName name="TDctvc" localSheetId="1">#REF!</definedName>
    <definedName name="TDctvc">#REF!</definedName>
    <definedName name="TDctvl" localSheetId="7">#REF!</definedName>
    <definedName name="TDctvl" localSheetId="8">#REF!</definedName>
    <definedName name="TDctvl" localSheetId="1">#REF!</definedName>
    <definedName name="TDctvl">#REF!</definedName>
    <definedName name="tdgnc" localSheetId="1">'[5]lam-moi'!#REF!</definedName>
    <definedName name="tdgnc">'[5]lam-moi'!#REF!</definedName>
    <definedName name="tdgvl" localSheetId="1">'[5]lam-moi'!#REF!</definedName>
    <definedName name="tdgvl">'[5]lam-moi'!#REF!</definedName>
    <definedName name="tdhtnc" localSheetId="1">'[5]lam-moi'!#REF!</definedName>
    <definedName name="tdhtnc">'[5]lam-moi'!#REF!</definedName>
    <definedName name="tdhtvl" localSheetId="1">'[5]lam-moi'!#REF!</definedName>
    <definedName name="tdhtvl">'[5]lam-moi'!#REF!</definedName>
    <definedName name="tdia" localSheetId="7">#REF!</definedName>
    <definedName name="tdia" localSheetId="8">#REF!</definedName>
    <definedName name="tdia" localSheetId="1">#REF!</definedName>
    <definedName name="tdia">#REF!</definedName>
    <definedName name="tdnc" localSheetId="1">[5]gtrinh!#REF!</definedName>
    <definedName name="tdnc">[5]gtrinh!#REF!</definedName>
    <definedName name="tdnc1p" localSheetId="7">#REF!</definedName>
    <definedName name="tdnc1p" localSheetId="8">#REF!</definedName>
    <definedName name="tdnc1p" localSheetId="1">#REF!</definedName>
    <definedName name="tdnc1p">#REF!</definedName>
    <definedName name="tdnc3p">'[5]CHITIET VL-NC'!$G$28</definedName>
    <definedName name="tdo">[70]gVL!$P$48</definedName>
    <definedName name="tdt" localSheetId="7">#REF!</definedName>
    <definedName name="tdt" localSheetId="8">#REF!</definedName>
    <definedName name="TDT" localSheetId="1">#REF!</definedName>
    <definedName name="TDT">#REF!</definedName>
    <definedName name="tdt1pnc" localSheetId="1">[5]gtrinh!#REF!</definedName>
    <definedName name="tdt1pnc">[5]gtrinh!#REF!</definedName>
    <definedName name="tdt1pvl" localSheetId="1">[5]gtrinh!#REF!</definedName>
    <definedName name="tdt1pvl">[5]gtrinh!#REF!</definedName>
    <definedName name="tdt2cnc" localSheetId="1">'[5]lam-moi'!#REF!</definedName>
    <definedName name="tdt2cnc">'[5]lam-moi'!#REF!</definedName>
    <definedName name="tdt2cvl" localSheetId="1">[5]chitiet!#REF!</definedName>
    <definedName name="tdt2cvl">[5]chitiet!#REF!</definedName>
    <definedName name="tdtr2cnc" localSheetId="7">#REF!</definedName>
    <definedName name="tdtr2cnc" localSheetId="8">#REF!</definedName>
    <definedName name="tdtr2cnc" localSheetId="1">#REF!</definedName>
    <definedName name="tdtr2cnc">#REF!</definedName>
    <definedName name="tdtr2cvl" localSheetId="7">#REF!</definedName>
    <definedName name="tdtr2cvl" localSheetId="8">#REF!</definedName>
    <definedName name="tdtr2cvl" localSheetId="1">#REF!</definedName>
    <definedName name="tdtr2cvl">#REF!</definedName>
    <definedName name="tdtrnc" localSheetId="1">[5]gtrinh!#REF!</definedName>
    <definedName name="tdtrnc">[5]gtrinh!#REF!</definedName>
    <definedName name="tdtrvl" localSheetId="1">[5]gtrinh!#REF!</definedName>
    <definedName name="tdtrvl">[5]gtrinh!#REF!</definedName>
    <definedName name="tdvl" localSheetId="1">[5]gtrinh!#REF!</definedName>
    <definedName name="tdvl">[5]gtrinh!#REF!</definedName>
    <definedName name="tdvl1p" localSheetId="7">#REF!</definedName>
    <definedName name="tdvl1p" localSheetId="8">#REF!</definedName>
    <definedName name="tdvl1p" localSheetId="1">#REF!</definedName>
    <definedName name="tdvl1p">#REF!</definedName>
    <definedName name="tdvl3p">'[5]CHITIET VL-NC'!$G$23</definedName>
    <definedName name="tecnuoc5" localSheetId="1">#REF!</definedName>
    <definedName name="tecnuoc5">#REF!</definedName>
    <definedName name="TemporaryWork" localSheetId="1">'[67]DGchitiet '!#REF!</definedName>
    <definedName name="TemporaryWork">'[67]DGchitiet '!#REF!</definedName>
    <definedName name="ten">[169]DTgiaothau!$C$6:$C$195</definedName>
    <definedName name="Ten_du_an">'[62]Co so'!$C$5</definedName>
    <definedName name="TenCap" localSheetId="1">#REF!</definedName>
    <definedName name="TenCap">#REF!</definedName>
    <definedName name="tenck" localSheetId="7">#REF!</definedName>
    <definedName name="tenck" localSheetId="8">#REF!</definedName>
    <definedName name="tenck" localSheetId="1">#REF!</definedName>
    <definedName name="tenck">#REF!</definedName>
    <definedName name="tenvung" localSheetId="1">#REF!</definedName>
    <definedName name="tenvung">#REF!</definedName>
    <definedName name="test" localSheetId="1">#REF!</definedName>
    <definedName name="test">#REF!</definedName>
    <definedName name="test1" localSheetId="1">#REF!</definedName>
    <definedName name="test1">#REF!</definedName>
    <definedName name="text" localSheetId="1">#REF!,#REF!,#REF!,#REF!,#REF!</definedName>
    <definedName name="text">#REF!,#REF!,#REF!,#REF!,#REF!</definedName>
    <definedName name="tfdd" localSheetId="1">[45]Sheet1!#REF!</definedName>
    <definedName name="tfdd">[45]Sheet1!#REF!</definedName>
    <definedName name="tg">[170]Function!$B$26</definedName>
    <definedName name="th">[29]gVL!$N$20</definedName>
    <definedName name="TH.BM" localSheetId="1">#REF!</definedName>
    <definedName name="TH.BM">#REF!</definedName>
    <definedName name="TH.DVKD" localSheetId="1">#REF!</definedName>
    <definedName name="TH.DVKD">#REF!</definedName>
    <definedName name="TH.HB" localSheetId="1">#REF!</definedName>
    <definedName name="TH.HB">#REF!</definedName>
    <definedName name="TH.HR" localSheetId="1">#REF!</definedName>
    <definedName name="TH.HR">#REF!</definedName>
    <definedName name="TH.KT" localSheetId="1">#REF!</definedName>
    <definedName name="TH.KT">#REF!</definedName>
    <definedName name="TH.NK" localSheetId="1">#REF!</definedName>
    <definedName name="TH.NK">#REF!</definedName>
    <definedName name="TH.SL" localSheetId="1">#REF!</definedName>
    <definedName name="TH.SL">#REF!</definedName>
    <definedName name="TH.TBDM" localSheetId="1">#REF!</definedName>
    <definedName name="TH.TBDM">#REF!</definedName>
    <definedName name="TH.TC" localSheetId="1">#REF!</definedName>
    <definedName name="TH.TC">#REF!</definedName>
    <definedName name="TH.tinh" localSheetId="1">#REF!</definedName>
    <definedName name="TH.tinh">#REF!</definedName>
    <definedName name="th3x15" localSheetId="1">[5]giathanh1!#REF!</definedName>
    <definedName name="th3x15">[5]giathanh1!#REF!</definedName>
    <definedName name="tha" localSheetId="7" hidden="1">{"'Sheet1'!$L$16"}</definedName>
    <definedName name="tha" localSheetId="8" hidden="1">{"'Sheet1'!$L$16"}</definedName>
    <definedName name="tha" localSheetId="1" hidden="1">{"'Sheet1'!$L$16"}</definedName>
    <definedName name="tha" localSheetId="2" hidden="1">{"'Sheet1'!$L$16"}</definedName>
    <definedName name="tha" localSheetId="3" hidden="1">{"'Sheet1'!$L$16"}</definedName>
    <definedName name="tha" localSheetId="4" hidden="1">{"'Sheet1'!$L$16"}</definedName>
    <definedName name="tha" hidden="1">{"'Sheet1'!$L$16"}</definedName>
    <definedName name="thang" localSheetId="7">#REF!</definedName>
    <definedName name="thang" localSheetId="8">#REF!</definedName>
    <definedName name="thang" localSheetId="1">#REF!</definedName>
    <definedName name="thang">#REF!</definedName>
    <definedName name="Thang_Long" localSheetId="1">#REF!</definedName>
    <definedName name="Thang_Long">#REF!</definedName>
    <definedName name="Thang_Long_GT" localSheetId="1">#REF!</definedName>
    <definedName name="Thang_Long_GT">#REF!</definedName>
    <definedName name="thanh" localSheetId="1" hidden="1">{"'Sheet1'!$L$16"}</definedName>
    <definedName name="thanh" localSheetId="2" hidden="1">{"'Sheet1'!$L$16"}</definedName>
    <definedName name="thanh" localSheetId="3" hidden="1">{"'Sheet1'!$L$16"}</definedName>
    <definedName name="thanh" localSheetId="4" hidden="1">{"'Sheet1'!$L$16"}</definedName>
    <definedName name="thanh" hidden="1">{"'Sheet1'!$L$16"}</definedName>
    <definedName name="Thanh_CT" localSheetId="1">#REF!</definedName>
    <definedName name="Thanh_CT">#REF!</definedName>
    <definedName name="thanhdul" localSheetId="1">#REF!</definedName>
    <definedName name="thanhdul">#REF!</definedName>
    <definedName name="thanhtien" localSheetId="7">#REF!</definedName>
    <definedName name="thanhtien" localSheetId="8">#REF!</definedName>
    <definedName name="thanhtien" localSheetId="1">#REF!</definedName>
    <definedName name="thanhtien">#REF!</definedName>
    <definedName name="ThanhXuan110" localSheetId="1">'[171]KH-Q1,Q2,01'!#REF!</definedName>
    <definedName name="ThanhXuan110">'[171]KH-Q1,Q2,01'!#REF!</definedName>
    <definedName name="Thautinh" localSheetId="1">#REF!</definedName>
    <definedName name="Thautinh">#REF!</definedName>
    <definedName name="THchon" localSheetId="7">#REF!</definedName>
    <definedName name="THchon" localSheetId="8">#REF!</definedName>
    <definedName name="THchon" localSheetId="1">#REF!</definedName>
    <definedName name="THchon">#REF!</definedName>
    <definedName name="thdt" localSheetId="7">#REF!</definedName>
    <definedName name="thdt" localSheetId="8">#REF!</definedName>
    <definedName name="thdt" localSheetId="1">#REF!</definedName>
    <definedName name="thdt">#REF!</definedName>
    <definedName name="THDT_CT_XOM_NOI" localSheetId="1">'[172]Du Toan'!#REF!</definedName>
    <definedName name="THDT_CT_XOM_NOI">'[172]Du Toan'!#REF!</definedName>
    <definedName name="THDT_HT_DAO_THUONG" localSheetId="7">#REF!</definedName>
    <definedName name="THDT_HT_DAO_THUONG" localSheetId="8">#REF!</definedName>
    <definedName name="THDT_HT_DAO_THUONG" localSheetId="1">#REF!</definedName>
    <definedName name="THDT_HT_DAO_THUONG">#REF!</definedName>
    <definedName name="THDT_HT_XOM_NOI" localSheetId="7">#REF!</definedName>
    <definedName name="THDT_HT_XOM_NOI" localSheetId="8">#REF!</definedName>
    <definedName name="THDT_HT_XOM_NOI" localSheetId="1">#REF!</definedName>
    <definedName name="THDT_HT_XOM_NOI">#REF!</definedName>
    <definedName name="THDT_NPP_XOM_NOI" localSheetId="7">#REF!</definedName>
    <definedName name="THDT_NPP_XOM_NOI" localSheetId="8">#REF!</definedName>
    <definedName name="THDT_NPP_XOM_NOI" localSheetId="1">#REF!</definedName>
    <definedName name="THDT_NPP_XOM_NOI">#REF!</definedName>
    <definedName name="THDT_TBA_XOM_NOI" localSheetId="7">#REF!</definedName>
    <definedName name="THDT_TBA_XOM_NOI" localSheetId="8">#REF!</definedName>
    <definedName name="THDT_TBA_XOM_NOI" localSheetId="1">#REF!</definedName>
    <definedName name="THDT_TBA_XOM_NOI">#REF!</definedName>
    <definedName name="Thep" localSheetId="1">#REF!</definedName>
    <definedName name="Thep">#REF!</definedName>
    <definedName name="THEP_D32" localSheetId="1">#REF!</definedName>
    <definedName name="THEP_D32">#REF!</definedName>
    <definedName name="thepban" localSheetId="7">#REF!</definedName>
    <definedName name="thepban" localSheetId="8">#REF!</definedName>
    <definedName name="thepban" localSheetId="1">#REF!</definedName>
    <definedName name="thepban">#REF!</definedName>
    <definedName name="thepbuoc">[92]GiaVL!$F$20</definedName>
    <definedName name="ThepDet32x3" localSheetId="1">[173]TT_35!#REF!</definedName>
    <definedName name="ThepDet32x3">[173]TT_35!#REF!</definedName>
    <definedName name="ThepDet35x3" localSheetId="1">[59]T.Tinh!#REF!</definedName>
    <definedName name="ThepDet35x3">[59]T.Tinh!#REF!</definedName>
    <definedName name="ThepDet40x4" localSheetId="1">[59]T.Tinh!#REF!</definedName>
    <definedName name="ThepDet40x4">[59]T.Tinh!#REF!</definedName>
    <definedName name="ThepDet45x4" localSheetId="1">[173]TT_35!#REF!</definedName>
    <definedName name="ThepDet45x4">[173]TT_35!#REF!</definedName>
    <definedName name="ThepDet50x5" localSheetId="1">[173]TT_35!#REF!</definedName>
    <definedName name="ThepDet50x5">[173]TT_35!#REF!</definedName>
    <definedName name="ThepDet63x6" localSheetId="1">[59]T.Tinh!#REF!</definedName>
    <definedName name="ThepDet63x6">[59]T.Tinh!#REF!</definedName>
    <definedName name="ThepDet75x6" localSheetId="1">[59]T.Tinh!#REF!</definedName>
    <definedName name="ThepDet75x6">[59]T.Tinh!#REF!</definedName>
    <definedName name="thepDet75x7">'[174]4'!$K$23</definedName>
    <definedName name="ThepDinh" localSheetId="1">#REF!</definedName>
    <definedName name="ThepDinh">#REF!</definedName>
    <definedName name="thepgoc25_60" localSheetId="7">#REF!</definedName>
    <definedName name="thepgoc25_60" localSheetId="8">#REF!</definedName>
    <definedName name="thepgoc25_60" localSheetId="1">#REF!</definedName>
    <definedName name="thepgoc25_60">#REF!</definedName>
    <definedName name="ThepGoc32x32x3" localSheetId="1">[59]T.Tinh!#REF!</definedName>
    <definedName name="ThepGoc32x32x3">[59]T.Tinh!#REF!</definedName>
    <definedName name="ThepGoc35x35x3" localSheetId="1">[59]T.Tinh!#REF!</definedName>
    <definedName name="ThepGoc35x35x3">[59]T.Tinh!#REF!</definedName>
    <definedName name="ThepGoc40x40x4" localSheetId="1">[59]T.Tinh!#REF!</definedName>
    <definedName name="ThepGoc40x40x4">[59]T.Tinh!#REF!</definedName>
    <definedName name="ThepGoc45x45x4" localSheetId="1">[59]T.Tinh!#REF!</definedName>
    <definedName name="ThepGoc45x45x4">[59]T.Tinh!#REF!</definedName>
    <definedName name="ThepGoc50x50x5" localSheetId="1">[59]T.Tinh!#REF!</definedName>
    <definedName name="ThepGoc50x50x5">[59]T.Tinh!#REF!</definedName>
    <definedName name="thepgoc63_75" localSheetId="7">#REF!</definedName>
    <definedName name="thepgoc63_75" localSheetId="8">#REF!</definedName>
    <definedName name="thepgoc63_75" localSheetId="1">#REF!</definedName>
    <definedName name="thepgoc63_75">#REF!</definedName>
    <definedName name="ThepGoc63x63x6" localSheetId="1">[59]T.Tinh!#REF!</definedName>
    <definedName name="ThepGoc63x63x6">[59]T.Tinh!#REF!</definedName>
    <definedName name="ThepGoc75x6">'[174]4'!$K$16</definedName>
    <definedName name="ThepGoc75x75x6" localSheetId="1">[59]T.Tinh!#REF!</definedName>
    <definedName name="ThepGoc75x75x6">[59]T.Tinh!#REF!</definedName>
    <definedName name="thepgoc80_100" localSheetId="7">#REF!</definedName>
    <definedName name="thepgoc80_100" localSheetId="8">#REF!</definedName>
    <definedName name="thepgoc80_100" localSheetId="1">#REF!</definedName>
    <definedName name="thepgoc80_100">#REF!</definedName>
    <definedName name="thephinh">[92]GiaVL!$F$18</definedName>
    <definedName name="thepma">10500</definedName>
    <definedName name="theptam">[92]GiaVL!$F$19</definedName>
    <definedName name="theptb">'[49]Gia vat tu'!$D$49</definedName>
    <definedName name="theptron" localSheetId="1">#REF!</definedName>
    <definedName name="theptron">#REF!</definedName>
    <definedName name="theptron12" localSheetId="7">#REF!</definedName>
    <definedName name="theptron12" localSheetId="8">#REF!</definedName>
    <definedName name="theptron12" localSheetId="1">#REF!</definedName>
    <definedName name="theptron12">#REF!</definedName>
    <definedName name="theptron14_22" localSheetId="7">#REF!</definedName>
    <definedName name="theptron14_22" localSheetId="8">#REF!</definedName>
    <definedName name="theptron14_22" localSheetId="1">#REF!</definedName>
    <definedName name="theptron14_22">#REF!</definedName>
    <definedName name="theptron6_8" localSheetId="7">#REF!</definedName>
    <definedName name="theptron6_8" localSheetId="8">#REF!</definedName>
    <definedName name="theptron6_8" localSheetId="1">#REF!</definedName>
    <definedName name="theptron6_8">#REF!</definedName>
    <definedName name="ThepTronD10D18" localSheetId="1">[59]T.Tinh!#REF!</definedName>
    <definedName name="ThepTronD10D18">[59]T.Tinh!#REF!</definedName>
    <definedName name="theptrond6d8">'[175]TT_0,4KV'!$L$10</definedName>
    <definedName name="thepU" localSheetId="1">[176]TTDZ22!#REF!</definedName>
    <definedName name="thepU">[176]TTDZ22!#REF!</definedName>
    <definedName name="thepxa">[177]diachi!$C$20</definedName>
    <definedName name="thetichck" localSheetId="7">#REF!</definedName>
    <definedName name="thetichck" localSheetId="8">#REF!</definedName>
    <definedName name="thetichck" localSheetId="1">#REF!</definedName>
    <definedName name="thetichck">#REF!</definedName>
    <definedName name="THGO1pnc" localSheetId="7">#REF!</definedName>
    <definedName name="THGO1pnc" localSheetId="8">#REF!</definedName>
    <definedName name="THGO1pnc" localSheetId="1">#REF!</definedName>
    <definedName name="THGO1pnc">#REF!</definedName>
    <definedName name="thht" localSheetId="7">#REF!</definedName>
    <definedName name="thht" localSheetId="8">#REF!</definedName>
    <definedName name="thht" localSheetId="1">#REF!</definedName>
    <definedName name="thht">#REF!</definedName>
    <definedName name="THI" localSheetId="7">#REF!</definedName>
    <definedName name="THI" localSheetId="8">#REF!</definedName>
    <definedName name="THI" localSheetId="1">#REF!</definedName>
    <definedName name="THI">#REF!</definedName>
    <definedName name="THIETBI" localSheetId="1">[16]GIAVL!#REF!</definedName>
    <definedName name="THIETBI">[16]GIAVL!#REF!</definedName>
    <definedName name="THIEUKL">'[128]Bieu I - 1_NS tinh LIVE'!$BN:$BN</definedName>
    <definedName name="THIEUTM">'[128]Bieu I - 1_NS tinh LIVE'!$BO:$BO</definedName>
    <definedName name="thinh">[118]gvl!$N$23</definedName>
    <definedName name="THK" localSheetId="1">'[41]COAT&amp;WRAP-QIOT-#3'!#REF!</definedName>
    <definedName name="THK">'[41]COAT&amp;WRAP-QIOT-#3'!#REF!</definedName>
    <definedName name="THKP160" localSheetId="1">'[5]dongia (2)'!#REF!</definedName>
    <definedName name="THKP160">'[5]dongia (2)'!#REF!</definedName>
    <definedName name="thkp3" localSheetId="7">#REF!</definedName>
    <definedName name="thkp3" localSheetId="8">#REF!</definedName>
    <definedName name="thkp3" localSheetId="1">#REF!</definedName>
    <definedName name="thkp3">#REF!</definedName>
    <definedName name="THKPM8" localSheetId="1" hidden="1">{"'Sheet1'!$L$16"}</definedName>
    <definedName name="THKPM8" localSheetId="2" hidden="1">{"'Sheet1'!$L$16"}</definedName>
    <definedName name="THKPM8" localSheetId="3" hidden="1">{"'Sheet1'!$L$16"}</definedName>
    <definedName name="THKPM8" localSheetId="4" hidden="1">{"'Sheet1'!$L$16"}</definedName>
    <definedName name="THKPM8" hidden="1">{"'Sheet1'!$L$16"}</definedName>
    <definedName name="THKS" localSheetId="1" hidden="1">{"'Sheet1'!$L$16"}</definedName>
    <definedName name="THKS" localSheetId="2" hidden="1">{"'Sheet1'!$L$16"}</definedName>
    <definedName name="THKS" localSheetId="3" hidden="1">{"'Sheet1'!$L$16"}</definedName>
    <definedName name="THKS" localSheetId="4" hidden="1">{"'Sheet1'!$L$16"}</definedName>
    <definedName name="THKS" hidden="1">{"'Sheet1'!$L$16"}</definedName>
    <definedName name="Thoivu" localSheetId="1">[126]DSCBCNV!#REF!</definedName>
    <definedName name="Thoivu">[126]DSCBCNV!#REF!</definedName>
    <definedName name="thongso" localSheetId="1">#REF!</definedName>
    <definedName name="thongso">#REF!</definedName>
    <definedName name="THOP" localSheetId="7">"THOP"</definedName>
    <definedName name="THOP" localSheetId="8">"THOP"</definedName>
    <definedName name="thop" localSheetId="1">#REF!</definedName>
    <definedName name="thop">#REF!</definedName>
    <definedName name="THop2">[178]TDT!$D$88</definedName>
    <definedName name="THT" localSheetId="7">#REF!</definedName>
    <definedName name="THT" localSheetId="8">#REF!</definedName>
    <definedName name="THT" localSheetId="1">#REF!</definedName>
    <definedName name="THT">#REF!</definedName>
    <definedName name="thtich1" localSheetId="7">#REF!</definedName>
    <definedName name="thtich1" localSheetId="8">#REF!</definedName>
    <definedName name="thtich1" localSheetId="1">#REF!</definedName>
    <definedName name="thtich1">#REF!</definedName>
    <definedName name="thtich2" localSheetId="7">#REF!</definedName>
    <definedName name="thtich2" localSheetId="8">#REF!</definedName>
    <definedName name="thtich2" localSheetId="1">#REF!</definedName>
    <definedName name="thtich2">#REF!</definedName>
    <definedName name="thtich3" localSheetId="7">#REF!</definedName>
    <definedName name="thtich3" localSheetId="8">#REF!</definedName>
    <definedName name="thtich3" localSheetId="1">#REF!</definedName>
    <definedName name="thtich3">#REF!</definedName>
    <definedName name="thtich4" localSheetId="7">#REF!</definedName>
    <definedName name="thtich4" localSheetId="8">#REF!</definedName>
    <definedName name="thtich4" localSheetId="1">#REF!</definedName>
    <definedName name="thtich4">#REF!</definedName>
    <definedName name="thtich5" localSheetId="7">#REF!</definedName>
    <definedName name="thtich5" localSheetId="8">#REF!</definedName>
    <definedName name="thtich5" localSheetId="1">#REF!</definedName>
    <definedName name="thtich5">#REF!</definedName>
    <definedName name="thtich6" localSheetId="7">#REF!</definedName>
    <definedName name="thtich6" localSheetId="8">#REF!</definedName>
    <definedName name="thtich6" localSheetId="1">#REF!</definedName>
    <definedName name="thtich6">#REF!</definedName>
    <definedName name="thtr15" localSheetId="1">[5]giathanh1!#REF!</definedName>
    <definedName name="thtr15">[5]giathanh1!#REF!</definedName>
    <definedName name="thtt" localSheetId="7">#REF!</definedName>
    <definedName name="thtt" localSheetId="8">#REF!</definedName>
    <definedName name="thtt" localSheetId="1">#REF!</definedName>
    <definedName name="thtt">#REF!</definedName>
    <definedName name="thtu" localSheetId="1">'[179]KK bo sung'!#REF!</definedName>
    <definedName name="thtu">'[179]KK bo sung'!#REF!</definedName>
    <definedName name="THU" localSheetId="1">[33]CT35!#REF!</definedName>
    <definedName name="THU">[33]CT35!#REF!</definedName>
    <definedName name="thucthanh">'[180]Thuc thanh'!$E$29</definedName>
    <definedName name="thue">6</definedName>
    <definedName name="thuy">[35]gVL!$P$23</definedName>
    <definedName name="THUYETMINH">[181]ptvt!$A$6:$X$128</definedName>
    <definedName name="TI" localSheetId="1">#REF!</definedName>
    <definedName name="TI">#REF!</definedName>
    <definedName name="Tien" localSheetId="7">#REF!</definedName>
    <definedName name="Tien" localSheetId="8">#REF!</definedName>
    <definedName name="Tien" localSheetId="1">#REF!</definedName>
    <definedName name="Tien">#REF!</definedName>
    <definedName name="TIENDO">'[128]Bieu I - 1_NS tinh LIVE'!$D:$D</definedName>
    <definedName name="TIENLUONG" localSheetId="7">#REF!</definedName>
    <definedName name="TIENLUONG" localSheetId="8">#REF!</definedName>
    <definedName name="TIENLUONG" localSheetId="1">#REF!</definedName>
    <definedName name="TIENLUONG">#REF!</definedName>
    <definedName name="TienThanhToan" localSheetId="1">#REF!</definedName>
    <definedName name="TienThanhToan">#REF!</definedName>
    <definedName name="TienThanhToanNB" localSheetId="1">#REF!</definedName>
    <definedName name="TienThanhToanNB">#REF!</definedName>
    <definedName name="Tiepdia">[5]Tiepdia!$1:$1048576</definedName>
    <definedName name="Tiepdiama">9500</definedName>
    <definedName name="TIEU_HAO_VAT_TU_DZ0.4KV" localSheetId="7">#REF!</definedName>
    <definedName name="TIEU_HAO_VAT_TU_DZ0.4KV" localSheetId="8">#REF!</definedName>
    <definedName name="TIEU_HAO_VAT_TU_DZ0.4KV" localSheetId="1">#REF!</definedName>
    <definedName name="TIEU_HAO_VAT_TU_DZ0.4KV">#REF!</definedName>
    <definedName name="TIEU_HAO_VAT_TU_DZ22KV" localSheetId="7">#REF!</definedName>
    <definedName name="TIEU_HAO_VAT_TU_DZ22KV" localSheetId="8">#REF!</definedName>
    <definedName name="TIEU_HAO_VAT_TU_DZ22KV" localSheetId="1">#REF!</definedName>
    <definedName name="TIEU_HAO_VAT_TU_DZ22KV">#REF!</definedName>
    <definedName name="TIEU_HAO_VAT_TU_TBA" localSheetId="7">#REF!</definedName>
    <definedName name="TIEU_HAO_VAT_TU_TBA" localSheetId="8">#REF!</definedName>
    <definedName name="TIEU_HAO_VAT_TU_TBA" localSheetId="1">#REF!</definedName>
    <definedName name="TIEU_HAO_VAT_TU_TBA">#REF!</definedName>
    <definedName name="TileStone" localSheetId="1">'[67]DGchitiet '!#REF!</definedName>
    <definedName name="TileStone">'[67]DGchitiet '!#REF!</definedName>
    <definedName name="Tim_cong" localSheetId="1">#REF!</definedName>
    <definedName name="Tim_cong">#REF!</definedName>
    <definedName name="Tim_lan_xuat_hien">[182]PTDG!$E$19:$E$1524</definedName>
    <definedName name="tim_xuat_hien" localSheetId="1">#REF!</definedName>
    <definedName name="tim_xuat_hien">#REF!</definedName>
    <definedName name="tinhqd" localSheetId="1">#REF!</definedName>
    <definedName name="tinhqd">#REF!</definedName>
    <definedName name="TIT" localSheetId="7">#REF!</definedName>
    <definedName name="TIT" localSheetId="8">#REF!</definedName>
    <definedName name="TIT" localSheetId="1">#REF!</definedName>
    <definedName name="TIT">#REF!</definedName>
    <definedName name="TITAN" localSheetId="7">#REF!</definedName>
    <definedName name="TITAN" localSheetId="8">#REF!</definedName>
    <definedName name="TITAN" localSheetId="1">#REF!</definedName>
    <definedName name="TITAN">#REF!</definedName>
    <definedName name="tk" localSheetId="7">#REF!</definedName>
    <definedName name="tk" localSheetId="8">#REF!</definedName>
    <definedName name="TK" localSheetId="1">#REF!</definedName>
    <definedName name="TK">#REF!</definedName>
    <definedName name="TKP" localSheetId="7">#REF!</definedName>
    <definedName name="TKP" localSheetId="8">#REF!</definedName>
    <definedName name="TKP" localSheetId="1">#REF!</definedName>
    <definedName name="TKP">#REF!</definedName>
    <definedName name="TL" localSheetId="1">[23]ND!#REF!</definedName>
    <definedName name="TL">[23]ND!#REF!</definedName>
    <definedName name="TLAC120" localSheetId="7">#REF!</definedName>
    <definedName name="TLAC120" localSheetId="8">#REF!</definedName>
    <definedName name="TLAC120" localSheetId="1">#REF!</definedName>
    <definedName name="TLAC120">#REF!</definedName>
    <definedName name="TLAC35" localSheetId="7">#REF!</definedName>
    <definedName name="TLAC35" localSheetId="8">#REF!</definedName>
    <definedName name="TLAC35" localSheetId="1">#REF!</definedName>
    <definedName name="TLAC35">#REF!</definedName>
    <definedName name="TLAC50" localSheetId="7">#REF!</definedName>
    <definedName name="TLAC50" localSheetId="8">#REF!</definedName>
    <definedName name="TLAC50" localSheetId="1">#REF!</definedName>
    <definedName name="TLAC50">#REF!</definedName>
    <definedName name="TLAC70" localSheetId="7">#REF!</definedName>
    <definedName name="TLAC70" localSheetId="8">#REF!</definedName>
    <definedName name="TLAC70" localSheetId="1">#REF!</definedName>
    <definedName name="TLAC70">#REF!</definedName>
    <definedName name="TLAC95" localSheetId="7">#REF!</definedName>
    <definedName name="TLAC95" localSheetId="8">#REF!</definedName>
    <definedName name="TLAC95" localSheetId="1">#REF!</definedName>
    <definedName name="TLAC95">#REF!</definedName>
    <definedName name="Tle" localSheetId="7">#REF!</definedName>
    <definedName name="Tle" localSheetId="8">#REF!</definedName>
    <definedName name="Tle" localSheetId="1">#REF!</definedName>
    <definedName name="Tle">#REF!</definedName>
    <definedName name="TLLP" localSheetId="1">#REF!</definedName>
    <definedName name="TLLP">#REF!</definedName>
    <definedName name="TLR" localSheetId="1">#REF!</definedName>
    <definedName name="TLR">#REF!</definedName>
    <definedName name="TMDT">'[128]Bieu I - 1_NS tinh LIVE'!$N:$N</definedName>
    <definedName name="TMDT1" localSheetId="1">#REF!</definedName>
    <definedName name="TMDT1">#REF!</definedName>
    <definedName name="TMDT2" localSheetId="1">#REF!</definedName>
    <definedName name="TMDT2">#REF!</definedName>
    <definedName name="TMDTmoi" localSheetId="1">#REF!</definedName>
    <definedName name="TMDTmoi">#REF!</definedName>
    <definedName name="tmm1.5" localSheetId="1">#REF!</definedName>
    <definedName name="tmm1.5">#REF!</definedName>
    <definedName name="tmmg" localSheetId="1">#REF!</definedName>
    <definedName name="tmmg">#REF!</definedName>
    <definedName name="TMProtection" localSheetId="1">'[67]DGchitiet '!#REF!</definedName>
    <definedName name="TMProtection">'[67]DGchitiet '!#REF!</definedName>
    <definedName name="tn" localSheetId="1">#REF!</definedName>
    <definedName name="tn">#REF!</definedName>
    <definedName name="tn1pinnc" localSheetId="1">'[5]thao-go'!#REF!</definedName>
    <definedName name="tn1pinnc">'[5]thao-go'!#REF!</definedName>
    <definedName name="tn2mhnnc" localSheetId="1">'[5]thao-go'!#REF!</definedName>
    <definedName name="tn2mhnnc">'[5]thao-go'!#REF!</definedName>
    <definedName name="TNCM" localSheetId="1">'[5]CHITIET VL-NC-TT-3p'!#REF!</definedName>
    <definedName name="TNCM">'[5]CHITIET VL-NC-TT-3p'!#REF!</definedName>
    <definedName name="tnhnnc" localSheetId="1">'[5]thao-go'!#REF!</definedName>
    <definedName name="tnhnnc">'[5]thao-go'!#REF!</definedName>
    <definedName name="tnignc" localSheetId="1">'[5]thao-go'!#REF!</definedName>
    <definedName name="tnignc">'[5]thao-go'!#REF!</definedName>
    <definedName name="tnin190nc" localSheetId="1">'[5]thao-go'!#REF!</definedName>
    <definedName name="tnin190nc">'[5]thao-go'!#REF!</definedName>
    <definedName name="tnlnc" localSheetId="1">'[5]thao-go'!#REF!</definedName>
    <definedName name="tnlnc">'[5]thao-go'!#REF!</definedName>
    <definedName name="tnnnc" localSheetId="1">'[5]thao-go'!#REF!</definedName>
    <definedName name="tnnnc">'[5]thao-go'!#REF!</definedName>
    <definedName name="TNNT">[73]DLDT!$B$4</definedName>
    <definedName name="tno">[74]gVL!$Q$47</definedName>
    <definedName name="to" localSheetId="1">[15]Girder!#REF!</definedName>
    <definedName name="to">[15]Girder!#REF!</definedName>
    <definedName name="toadocap" localSheetId="1">#REF!</definedName>
    <definedName name="toadocap">#REF!</definedName>
    <definedName name="Toanbo" localSheetId="1">#REF!</definedName>
    <definedName name="Toanbo">#REF!</definedName>
    <definedName name="toi5t" localSheetId="1">#REF!</definedName>
    <definedName name="toi5t">#REF!</definedName>
    <definedName name="ton">'[117]DO AM DT'!$AC$84</definedName>
    <definedName name="Tong" localSheetId="1">#REF!</definedName>
    <definedName name="Tong">#REF!</definedName>
    <definedName name="Tong_co" localSheetId="1">#REF!</definedName>
    <definedName name="Tong_co">#REF!</definedName>
    <definedName name="TONG_GIA_TRI_CONG_TRINH" localSheetId="7">#REF!</definedName>
    <definedName name="TONG_GIA_TRI_CONG_TRINH" localSheetId="8">#REF!</definedName>
    <definedName name="TONG_GIA_TRI_CONG_TRINH" localSheetId="1">#REF!</definedName>
    <definedName name="TONG_GIA_TRI_CONG_TRINH">#REF!</definedName>
    <definedName name="TONG_HOP_THI_NGHIEM_DZ0.4KV" localSheetId="7">#REF!</definedName>
    <definedName name="TONG_HOP_THI_NGHIEM_DZ0.4KV" localSheetId="8">#REF!</definedName>
    <definedName name="TONG_HOP_THI_NGHIEM_DZ0.4KV" localSheetId="1">#REF!</definedName>
    <definedName name="TONG_HOP_THI_NGHIEM_DZ0.4KV">#REF!</definedName>
    <definedName name="TONG_HOP_THI_NGHIEM_DZ22KV" localSheetId="7">#REF!</definedName>
    <definedName name="TONG_HOP_THI_NGHIEM_DZ22KV" localSheetId="8">#REF!</definedName>
    <definedName name="TONG_HOP_THI_NGHIEM_DZ22KV" localSheetId="1">#REF!</definedName>
    <definedName name="TONG_HOP_THI_NGHIEM_DZ22KV">#REF!</definedName>
    <definedName name="TONG_KE_TBA" localSheetId="7">#REF!</definedName>
    <definedName name="TONG_KE_TBA" localSheetId="8">#REF!</definedName>
    <definedName name="TONG_KE_TBA" localSheetId="1">#REF!</definedName>
    <definedName name="TONG_KE_TBA">#REF!</definedName>
    <definedName name="Tong_no" localSheetId="1">#REF!</definedName>
    <definedName name="Tong_no">#REF!</definedName>
    <definedName name="tongbt" localSheetId="7">#REF!</definedName>
    <definedName name="tongbt" localSheetId="8">#REF!</definedName>
    <definedName name="tongbt" localSheetId="1">#REF!</definedName>
    <definedName name="tongbt">#REF!</definedName>
    <definedName name="tongcong" localSheetId="7">#REF!</definedName>
    <definedName name="tongcong" localSheetId="8">#REF!</definedName>
    <definedName name="tongcong" localSheetId="1">#REF!</definedName>
    <definedName name="tongcong">#REF!</definedName>
    <definedName name="tongdientich" localSheetId="7">#REF!</definedName>
    <definedName name="tongdientich" localSheetId="8">#REF!</definedName>
    <definedName name="tongdientich" localSheetId="1">#REF!</definedName>
    <definedName name="tongdientich">#REF!</definedName>
    <definedName name="tongdt" localSheetId="1">[183]BO!#REF!</definedName>
    <definedName name="tongdt">[183]BO!#REF!</definedName>
    <definedName name="TONGDUTOAN" localSheetId="7">#REF!</definedName>
    <definedName name="TONGDUTOAN" localSheetId="8">#REF!</definedName>
    <definedName name="TONGDUTOAN" localSheetId="1">#REF!</definedName>
    <definedName name="TONGDUTOAN">#REF!</definedName>
    <definedName name="tongthep" localSheetId="7">#REF!</definedName>
    <definedName name="tongthep" localSheetId="8">#REF!</definedName>
    <definedName name="tongthep" localSheetId="1">#REF!</definedName>
    <definedName name="tongthep">#REF!</definedName>
    <definedName name="tongthetich" localSheetId="7">#REF!</definedName>
    <definedName name="tongthetich" localSheetId="8">#REF!</definedName>
    <definedName name="tongthetich" localSheetId="1">#REF!</definedName>
    <definedName name="tongthetich">#REF!</definedName>
    <definedName name="Tonmai" localSheetId="7">#REF!</definedName>
    <definedName name="Tonmai" localSheetId="8">#REF!</definedName>
    <definedName name="Tonmai" localSheetId="1">#REF!</definedName>
    <definedName name="Tonmai">#REF!</definedName>
    <definedName name="TOSHIBA" localSheetId="1">#REF!</definedName>
    <definedName name="TOSHIBA">#REF!</definedName>
    <definedName name="TOTAL" localSheetId="1">#REF!</definedName>
    <definedName name="TOTAL">#REF!</definedName>
    <definedName name="totb" localSheetId="1">'[117]DO AM DT'!#REF!</definedName>
    <definedName name="totb">'[117]DO AM DT'!#REF!</definedName>
    <definedName name="totb1" localSheetId="1">'[117]DO AM DT'!#REF!</definedName>
    <definedName name="totb1">'[117]DO AM DT'!#REF!</definedName>
    <definedName name="totb2" localSheetId="1">'[117]DO AM DT'!#REF!</definedName>
    <definedName name="totb2">'[117]DO AM DT'!#REF!</definedName>
    <definedName name="totb3" localSheetId="1">'[117]DO AM DT'!#REF!</definedName>
    <definedName name="totb3">'[117]DO AM DT'!#REF!</definedName>
    <definedName name="totb4" localSheetId="1">'[117]DO AM DT'!#REF!</definedName>
    <definedName name="totb4">'[117]DO AM DT'!#REF!</definedName>
    <definedName name="totb5" localSheetId="1">'[117]DO AM DT'!#REF!</definedName>
    <definedName name="totb5">'[117]DO AM DT'!#REF!</definedName>
    <definedName name="totb6" localSheetId="1">'[117]DO AM DT'!#REF!</definedName>
    <definedName name="totb6">'[117]DO AM DT'!#REF!</definedName>
    <definedName name="totbtoi" localSheetId="1">#REF!</definedName>
    <definedName name="totbtoi">#REF!</definedName>
    <definedName name="tp" localSheetId="1">#REF!</definedName>
    <definedName name="tp">#REF!</definedName>
    <definedName name="TPcaphe" localSheetId="1">[46]BK04!#REF!</definedName>
    <definedName name="TPcaphe">[46]BK04!#REF!</definedName>
    <definedName name="TPLRP" localSheetId="7">#REF!</definedName>
    <definedName name="TPLRP" localSheetId="8">#REF!</definedName>
    <definedName name="TPLRP" localSheetId="1">#REF!</definedName>
    <definedName name="TPLRP">#REF!</definedName>
    <definedName name="tr_" localSheetId="1">#REF!</definedName>
    <definedName name="tr_">#REF!</definedName>
    <definedName name="TR15HT" localSheetId="1">'[5]TONGKE-HT'!#REF!</definedName>
    <definedName name="TR15HT">'[5]TONGKE-HT'!#REF!</definedName>
    <definedName name="TR16HT" localSheetId="1">'[5]TONGKE-HT'!#REF!</definedName>
    <definedName name="TR16HT">'[5]TONGKE-HT'!#REF!</definedName>
    <definedName name="TR19HT" localSheetId="1">'[5]TONGKE-HT'!#REF!</definedName>
    <definedName name="TR19HT">'[5]TONGKE-HT'!#REF!</definedName>
    <definedName name="tr1x15" localSheetId="1">[5]giathanh1!#REF!</definedName>
    <definedName name="tr1x15">[5]giathanh1!#REF!</definedName>
    <definedName name="TR20HT" localSheetId="1">'[5]TONGKE-HT'!#REF!</definedName>
    <definedName name="TR20HT">'[5]TONGKE-HT'!#REF!</definedName>
    <definedName name="tr3x100" localSheetId="1">'[5]dongia (2)'!#REF!</definedName>
    <definedName name="tr3x100">'[5]dongia (2)'!#REF!</definedName>
    <definedName name="Tra_Cot" localSheetId="1">#REF!</definedName>
    <definedName name="Tra_Cot">#REF!</definedName>
    <definedName name="Tra_DM_su_dung" localSheetId="7">#REF!</definedName>
    <definedName name="Tra_DM_su_dung" localSheetId="8">#REF!</definedName>
    <definedName name="Tra_DM_su_dung" localSheetId="1">#REF!</definedName>
    <definedName name="Tra_DM_su_dung">#REF!</definedName>
    <definedName name="Tra_don_gia_KS" localSheetId="7">#REF!</definedName>
    <definedName name="Tra_don_gia_KS" localSheetId="8">#REF!</definedName>
    <definedName name="Tra_don_gia_KS" localSheetId="1">#REF!</definedName>
    <definedName name="Tra_don_gia_KS">#REF!</definedName>
    <definedName name="Tra_DTCT" localSheetId="7">#REF!</definedName>
    <definedName name="Tra_DTCT" localSheetId="8">#REF!</definedName>
    <definedName name="Tra_DTCT" localSheetId="1">#REF!</definedName>
    <definedName name="Tra_DTCT">#REF!</definedName>
    <definedName name="Tra_gia_VLKS">'[184]VL,NC'!$A$4:$D$488</definedName>
    <definedName name="Tra_gtxl_cong" localSheetId="1">#REF!</definedName>
    <definedName name="Tra_gtxl_cong">#REF!</definedName>
    <definedName name="Tra_GTXLST">[185]DTCT!$C$10:$J$438</definedName>
    <definedName name="Tra_phan_tram" localSheetId="1">[186]Tra_bang!#REF!</definedName>
    <definedName name="Tra_phan_tram">[186]Tra_bang!#REF!</definedName>
    <definedName name="Tra_ten_cong" localSheetId="1">#REF!</definedName>
    <definedName name="Tra_ten_cong">#REF!</definedName>
    <definedName name="Tra_tim_hang_mucPT_trung" localSheetId="7">#REF!</definedName>
    <definedName name="Tra_tim_hang_mucPT_trung" localSheetId="8">#REF!</definedName>
    <definedName name="Tra_tim_hang_mucPT_trung" localSheetId="1">#REF!</definedName>
    <definedName name="Tra_tim_hang_mucPT_trung">#REF!</definedName>
    <definedName name="Tra_TL" localSheetId="7">#REF!</definedName>
    <definedName name="Tra_TL" localSheetId="8">#REF!</definedName>
    <definedName name="Tra_TL" localSheetId="1">#REF!</definedName>
    <definedName name="Tra_TL">#REF!</definedName>
    <definedName name="Tra_ty_le2" localSheetId="7">#REF!</definedName>
    <definedName name="Tra_ty_le2" localSheetId="8">#REF!</definedName>
    <definedName name="Tra_ty_le2" localSheetId="1">#REF!</definedName>
    <definedName name="Tra_ty_le2">#REF!</definedName>
    <definedName name="Tra_ty_le3" localSheetId="7">#REF!</definedName>
    <definedName name="Tra_ty_le3" localSheetId="8">#REF!</definedName>
    <definedName name="Tra_ty_le3" localSheetId="1">#REF!</definedName>
    <definedName name="Tra_ty_le3">#REF!</definedName>
    <definedName name="Tra_ty_le4" localSheetId="7">#REF!</definedName>
    <definedName name="Tra_ty_le4" localSheetId="8">#REF!</definedName>
    <definedName name="Tra_ty_le4" localSheetId="1">#REF!</definedName>
    <definedName name="Tra_ty_le4">#REF!</definedName>
    <definedName name="Tra_ty_le5" localSheetId="7">#REF!</definedName>
    <definedName name="Tra_ty_le5" localSheetId="8">#REF!</definedName>
    <definedName name="Tra_ty_le5" localSheetId="1">#REF!</definedName>
    <definedName name="Tra_ty_le5">#REF!</definedName>
    <definedName name="TRA_VAT_LIEU" localSheetId="1">#REF!</definedName>
    <definedName name="TRA_VAT_LIEU">#REF!</definedName>
    <definedName name="tra_vat_lieu1">'[187]tra-vat-lieu'!$G$4:$J$193</definedName>
    <definedName name="TRA_VL" localSheetId="1">#REF!</definedName>
    <definedName name="TRA_VL">#REF!</definedName>
    <definedName name="tra_VL_1">'[85]tra-vat-lieu'!$A$201:$H$215</definedName>
    <definedName name="traA103" localSheetId="1">#REF!</definedName>
    <definedName name="traA103">#REF!</definedName>
    <definedName name="TRADE2" localSheetId="7">#REF!</definedName>
    <definedName name="TRADE2" localSheetId="8">#REF!</definedName>
    <definedName name="TRADE2" localSheetId="1">#REF!</definedName>
    <definedName name="TRADE2">#REF!</definedName>
    <definedName name="TRAM" localSheetId="7">#REF!</definedName>
    <definedName name="TRAM" localSheetId="8">#REF!</definedName>
    <definedName name="TRAM" localSheetId="1">#REF!</definedName>
    <definedName name="TRAM">#REF!</definedName>
    <definedName name="tram100" localSheetId="1">'[5]dongia (2)'!#REF!</definedName>
    <definedName name="tram100">'[5]dongia (2)'!#REF!</definedName>
    <definedName name="tram1x25" localSheetId="1">'[5]dongia (2)'!#REF!</definedName>
    <definedName name="tram1x25">'[5]dongia (2)'!#REF!</definedName>
    <definedName name="tramatcong1" localSheetId="1">#REF!</definedName>
    <definedName name="tramatcong1">#REF!</definedName>
    <definedName name="tramatcong2" localSheetId="1">#REF!</definedName>
    <definedName name="tramatcong2">#REF!</definedName>
    <definedName name="trambt60" localSheetId="1">#REF!</definedName>
    <definedName name="trambt60">#REF!</definedName>
    <definedName name="tranhietdo" localSheetId="1">#REF!</definedName>
    <definedName name="tranhietdo">#REF!</definedName>
    <definedName name="TRANSFORMER" localSheetId="1">'[129]NEW-PANEL'!#REF!</definedName>
    <definedName name="TRANSFORMER">'[129]NEW-PANEL'!#REF!</definedName>
    <definedName name="TraQ">[112]BANGTRA!$E$122:$G$128</definedName>
    <definedName name="TRaRu" localSheetId="1">[46]BK04!#REF!</definedName>
    <definedName name="TRaRu">[46]BK04!#REF!</definedName>
    <definedName name="TraTH">'[188]dtct cong'!$A$9:$A$649</definedName>
    <definedName name="Trave">'[97]Noisuy-LLL'!$D$1</definedName>
    <definedName name="TRAvH" localSheetId="1">#REF!</definedName>
    <definedName name="TRAvH">#REF!</definedName>
    <definedName name="TRAVL" localSheetId="1">#REF!</definedName>
    <definedName name="TRAVL">#REF!</definedName>
    <definedName name="trigianhapthan" localSheetId="1">#REF!</definedName>
    <definedName name="trigianhapthan">#REF!</definedName>
    <definedName name="trigiaxuatthan" localSheetId="1">#REF!</definedName>
    <definedName name="trigiaxuatthan">#REF!</definedName>
    <definedName name="Trô_P1" localSheetId="1">#REF!</definedName>
    <definedName name="Trô_P1">#REF!</definedName>
    <definedName name="Trô_P10" localSheetId="1">#REF!</definedName>
    <definedName name="Trô_P10">#REF!</definedName>
    <definedName name="Trô_P11" localSheetId="1">#REF!</definedName>
    <definedName name="Trô_P11">#REF!</definedName>
    <definedName name="Trô_P2" localSheetId="1">#REF!</definedName>
    <definedName name="Trô_P2">#REF!</definedName>
    <definedName name="Trô_P3" localSheetId="1">#REF!</definedName>
    <definedName name="Trô_P3">#REF!</definedName>
    <definedName name="Trô_P4" localSheetId="1">#REF!</definedName>
    <definedName name="Trô_P4">#REF!</definedName>
    <definedName name="Trô_P5" localSheetId="1">#REF!</definedName>
    <definedName name="Trô_P5">#REF!</definedName>
    <definedName name="Trô_P6" localSheetId="1">#REF!</definedName>
    <definedName name="Trô_P6">#REF!</definedName>
    <definedName name="Trô_P7" localSheetId="1">#REF!</definedName>
    <definedName name="Trô_P7">#REF!</definedName>
    <definedName name="Trô_P8" localSheetId="1">#REF!</definedName>
    <definedName name="Trô_P8">#REF!</definedName>
    <definedName name="Trô_P9" localSheetId="1">#REF!</definedName>
    <definedName name="Trô_P9">#REF!</definedName>
    <definedName name="tronbt250" localSheetId="1">#REF!</definedName>
    <definedName name="tronbt250">#REF!</definedName>
    <definedName name="TronD10D18">'[174]4'!$K$14</definedName>
    <definedName name="TronD6D8">'[174]4'!$K$13</definedName>
    <definedName name="tronvua250" localSheetId="1">#REF!</definedName>
    <definedName name="tronvua250">#REF!</definedName>
    <definedName name="trt" localSheetId="7">#REF!</definedName>
    <definedName name="trt" localSheetId="8">#REF!</definedName>
    <definedName name="trt" localSheetId="1">#REF!</definedName>
    <definedName name="trt">#REF!</definedName>
    <definedName name="tru10mtc" localSheetId="1">'[5]t-h HA THE'!#REF!</definedName>
    <definedName name="tru10mtc">'[5]t-h HA THE'!#REF!</definedName>
    <definedName name="Tru4_Bdien" localSheetId="1">[16]CHITIET!#REF!</definedName>
    <definedName name="Tru4_Bdien">[16]CHITIET!#REF!</definedName>
    <definedName name="tru8mtc" localSheetId="1">'[5]t-h HA THE'!#REF!</definedName>
    <definedName name="tru8mtc">'[5]t-h HA THE'!#REF!</definedName>
    <definedName name="TruT10" localSheetId="1">[16]CHITIET!#REF!</definedName>
    <definedName name="TruT10">[16]CHITIET!#REF!</definedName>
    <definedName name="TruT2" localSheetId="1">[16]CHITIET!#REF!</definedName>
    <definedName name="TruT2">[16]CHITIET!#REF!</definedName>
    <definedName name="TruT3" localSheetId="1">[16]CHITIET!#REF!</definedName>
    <definedName name="TruT3">[16]CHITIET!#REF!</definedName>
    <definedName name="TruT5" localSheetId="1">[16]CHITIET!#REF!</definedName>
    <definedName name="TruT5">[16]CHITIET!#REF!</definedName>
    <definedName name="TruT6" localSheetId="1">[16]CHITIET!#REF!</definedName>
    <definedName name="TruT6">[16]CHITIET!#REF!</definedName>
    <definedName name="TruT7" localSheetId="1">[16]CHITIET!#REF!</definedName>
    <definedName name="TruT7">[16]CHITIET!#REF!</definedName>
    <definedName name="TruT8" localSheetId="1">[16]CHITIET!#REF!</definedName>
    <definedName name="TruT8">[16]CHITIET!#REF!</definedName>
    <definedName name="TruT9" localSheetId="1">[16]CHITIET!#REF!</definedName>
    <definedName name="TruT9">[16]CHITIET!#REF!</definedName>
    <definedName name="ts" localSheetId="1">#REF!</definedName>
    <definedName name="ts">#REF!</definedName>
    <definedName name="tsI" localSheetId="1">#REF!</definedName>
    <definedName name="tsI">#REF!</definedName>
    <definedName name="TT" localSheetId="1">[16]GIAVL!#REF!</definedName>
    <definedName name="TT">[16]GIAVL!#REF!</definedName>
    <definedName name="TT_1P" localSheetId="7">#REF!</definedName>
    <definedName name="TT_1P" localSheetId="8">#REF!</definedName>
    <definedName name="TT_1P" localSheetId="1">#REF!</definedName>
    <definedName name="TT_1P">#REF!</definedName>
    <definedName name="TT_3p" localSheetId="7">#REF!</definedName>
    <definedName name="TT_3p" localSheetId="8">#REF!</definedName>
    <definedName name="TT_3p" localSheetId="1">#REF!</definedName>
    <definedName name="TT_3p">#REF!</definedName>
    <definedName name="tt_BN" localSheetId="1">#REF!</definedName>
    <definedName name="tt_BN">#REF!</definedName>
    <definedName name="tt_ctp" localSheetId="1">[149]STH!#REF!</definedName>
    <definedName name="tt_ctp">[149]STH!#REF!</definedName>
    <definedName name="TT_DCHC" localSheetId="1">[149]STH!#REF!</definedName>
    <definedName name="TT_DCHC">[149]STH!#REF!</definedName>
    <definedName name="tt_ds" localSheetId="1">[149]STH!#REF!</definedName>
    <definedName name="tt_ds">[149]STH!#REF!</definedName>
    <definedName name="TT_HN" localSheetId="1">[149]STH!#REF!</definedName>
    <definedName name="TT_HN">[149]STH!#REF!</definedName>
    <definedName name="tt_n" localSheetId="1">#REF!</definedName>
    <definedName name="tt_n">#REF!</definedName>
    <definedName name="tt_phon" localSheetId="1">[149]STH!#REF!</definedName>
    <definedName name="tt_phon">[149]STH!#REF!</definedName>
    <definedName name="tt_QV" localSheetId="1">#REF!</definedName>
    <definedName name="tt_QV">#REF!</definedName>
    <definedName name="TT_SC" localSheetId="1">[149]STH!#REF!</definedName>
    <definedName name="TT_SC">[149]STH!#REF!</definedName>
    <definedName name="tt_t" localSheetId="1">#REF!</definedName>
    <definedName name="tt_t">#REF!</definedName>
    <definedName name="tt_TD" localSheetId="1">#REF!</definedName>
    <definedName name="tt_TD">#REF!</definedName>
    <definedName name="tt_TS" localSheetId="1">#REF!</definedName>
    <definedName name="tt_TS">#REF!</definedName>
    <definedName name="tt_TX" localSheetId="1">#REF!</definedName>
    <definedName name="tt_TX">#REF!</definedName>
    <definedName name="TT_VPP" localSheetId="1">[149]STH!#REF!</definedName>
    <definedName name="TT_VPP">[149]STH!#REF!</definedName>
    <definedName name="TT_XG" localSheetId="1">[149]STH!#REF!</definedName>
    <definedName name="TT_XG">[149]STH!#REF!</definedName>
    <definedName name="tt_YP" localSheetId="1">#REF!</definedName>
    <definedName name="tt_YP">#REF!</definedName>
    <definedName name="tt1pnc" localSheetId="1">'[5]lam-moi'!#REF!</definedName>
    <definedName name="tt1pnc">'[5]lam-moi'!#REF!</definedName>
    <definedName name="tt1pvl" localSheetId="1">'[5]lam-moi'!#REF!</definedName>
    <definedName name="tt1pvl">'[5]lam-moi'!#REF!</definedName>
    <definedName name="tt3pnc" localSheetId="1">'[5]lam-moi'!#REF!</definedName>
    <definedName name="tt3pnc">'[5]lam-moi'!#REF!</definedName>
    <definedName name="tt3pvl" localSheetId="1">'[5]lam-moi'!#REF!</definedName>
    <definedName name="tt3pvl">'[5]lam-moi'!#REF!</definedName>
    <definedName name="ttam">[29]gVL!$N$21</definedName>
    <definedName name="ttao" localSheetId="1">#REF!</definedName>
    <definedName name="ttao">#REF!</definedName>
    <definedName name="ttbt" localSheetId="1">#REF!</definedName>
    <definedName name="ttbt">#REF!</definedName>
    <definedName name="TTDD">[5]TDTKP!$E$44+[5]TDTKP!$F$44+[5]TDTKP!$G$44</definedName>
    <definedName name="TTDD1P" localSheetId="7">#REF!</definedName>
    <definedName name="TTDD1P" localSheetId="8">#REF!</definedName>
    <definedName name="TTDD1P" localSheetId="1">#REF!</definedName>
    <definedName name="TTDD1P">#REF!</definedName>
    <definedName name="TTDD3P" localSheetId="1">[5]TDTKP1!#REF!</definedName>
    <definedName name="TTDD3P">[5]TDTKP1!#REF!</definedName>
    <definedName name="TTDDCT3p" localSheetId="1">[5]TDTKP1!#REF!</definedName>
    <definedName name="TTDDCT3p">[5]TDTKP1!#REF!</definedName>
    <definedName name="TTDKKH" localSheetId="7">#REF!</definedName>
    <definedName name="TTDKKH" localSheetId="8">#REF!</definedName>
    <definedName name="TTDKKH" localSheetId="1">#REF!</definedName>
    <definedName name="TTDKKH">#REF!</definedName>
    <definedName name="tthi" localSheetId="7">#REF!</definedName>
    <definedName name="tthi" localSheetId="8">#REF!</definedName>
    <definedName name="tthi" localSheetId="1">#REF!</definedName>
    <definedName name="tthi">#REF!</definedName>
    <definedName name="ttinh" localSheetId="1">#REF!</definedName>
    <definedName name="ttinh">#REF!</definedName>
    <definedName name="TTK3p">'[5]TONGKE3p '!$C$295</definedName>
    <definedName name="TTLo62">[189]XL4Poppy!$A$15</definedName>
    <definedName name="tto" localSheetId="1">#REF!</definedName>
    <definedName name="tto">#REF!</definedName>
    <definedName name="ttoxtp" localSheetId="1">#REF!</definedName>
    <definedName name="ttoxtp">#REF!</definedName>
    <definedName name="ttronmk" localSheetId="7">#REF!</definedName>
    <definedName name="ttronmk" localSheetId="8">#REF!</definedName>
    <definedName name="ttronmk" localSheetId="1">#REF!</definedName>
    <definedName name="ttronmk">#REF!</definedName>
    <definedName name="ttttt" localSheetId="7" hidden="1">{"'Sheet1'!$L$16"}</definedName>
    <definedName name="ttttt" localSheetId="8" hidden="1">{"'Sheet1'!$L$16"}</definedName>
    <definedName name="ttttt" localSheetId="1" hidden="1">{"'Sheet1'!$L$16"}</definedName>
    <definedName name="ttttt" localSheetId="2" hidden="1">{"'Sheet1'!$L$16"}</definedName>
    <definedName name="ttttt" localSheetId="3" hidden="1">{"'Sheet1'!$L$16"}</definedName>
    <definedName name="ttttt" localSheetId="4" hidden="1">{"'Sheet1'!$L$16"}</definedName>
    <definedName name="ttttt" hidden="1">{"'Sheet1'!$L$16"}</definedName>
    <definedName name="TTTTTTTTT" localSheetId="7" hidden="1">{"'Sheet1'!$L$16"}</definedName>
    <definedName name="TTTTTTTTT" localSheetId="8" hidden="1">{"'Sheet1'!$L$16"}</definedName>
    <definedName name="TTTTTTTTT" localSheetId="1" hidden="1">{"'Sheet1'!$L$16"}</definedName>
    <definedName name="TTTTTTTTT" localSheetId="2" hidden="1">{"'Sheet1'!$L$16"}</definedName>
    <definedName name="TTTTTTTTT" localSheetId="3" hidden="1">{"'Sheet1'!$L$16"}</definedName>
    <definedName name="TTTTTTTTT" localSheetId="4" hidden="1">{"'Sheet1'!$L$16"}</definedName>
    <definedName name="TTTTTTTTT" hidden="1">{"'Sheet1'!$L$16"}</definedName>
    <definedName name="ttttttttttt" localSheetId="7" hidden="1">{"'Sheet1'!$L$16"}</definedName>
    <definedName name="ttttttttttt" localSheetId="8" hidden="1">{"'Sheet1'!$L$16"}</definedName>
    <definedName name="ttttttttttt" localSheetId="1" hidden="1">{"'Sheet1'!$L$16"}</definedName>
    <definedName name="ttttttttttt" localSheetId="2" hidden="1">{"'Sheet1'!$L$16"}</definedName>
    <definedName name="ttttttttttt" localSheetId="3" hidden="1">{"'Sheet1'!$L$16"}</definedName>
    <definedName name="ttttttttttt" localSheetId="4" hidden="1">{"'Sheet1'!$L$16"}</definedName>
    <definedName name="ttttttttttt" hidden="1">{"'Sheet1'!$L$16"}</definedName>
    <definedName name="TTVAn5" localSheetId="1">#REF!</definedName>
    <definedName name="TTVAn5">#REF!</definedName>
    <definedName name="Tu_dung_ton_that" localSheetId="1">#REF!</definedName>
    <definedName name="Tu_dung_ton_that">#REF!</definedName>
    <definedName name="Tuong_dau_HD" localSheetId="1">#REF!</definedName>
    <definedName name="Tuong_dau_HD">#REF!</definedName>
    <definedName name="TuVan" localSheetId="1">[16]TONGHOP!#REF!</definedName>
    <definedName name="TuVan">[16]TONGHOP!#REF!</definedName>
    <definedName name="tuyennhanh" localSheetId="7" hidden="1">{"'Sheet1'!$L$16"}</definedName>
    <definedName name="tuyennhanh" localSheetId="8" hidden="1">{"'Sheet1'!$L$16"}</definedName>
    <definedName name="tuyennhanh" localSheetId="1" hidden="1">{"'Sheet1'!$L$16"}</definedName>
    <definedName name="tuyennhanh" localSheetId="2" hidden="1">{"'Sheet1'!$L$16"}</definedName>
    <definedName name="tuyennhanh" localSheetId="3" hidden="1">{"'Sheet1'!$L$16"}</definedName>
    <definedName name="tuyennhanh" localSheetId="4" hidden="1">{"'Sheet1'!$L$16"}</definedName>
    <definedName name="tuyennhanh" hidden="1">{"'Sheet1'!$L$16"}</definedName>
    <definedName name="tuyequang">[66]TTVanChuyen!$J$6</definedName>
    <definedName name="tv75nc" localSheetId="7">#REF!</definedName>
    <definedName name="tv75nc" localSheetId="8">#REF!</definedName>
    <definedName name="tv75nc" localSheetId="1">#REF!</definedName>
    <definedName name="tv75nc">#REF!</definedName>
    <definedName name="tv75vl" localSheetId="7">#REF!</definedName>
    <definedName name="tv75vl" localSheetId="8">#REF!</definedName>
    <definedName name="tv75vl" localSheetId="1">#REF!</definedName>
    <definedName name="tv75vl">#REF!</definedName>
    <definedName name="TVK" localSheetId="1">#REF!</definedName>
    <definedName name="TVK">#REF!</definedName>
    <definedName name="TW" localSheetId="1">#REF!</definedName>
    <definedName name="TW">#REF!</definedName>
    <definedName name="twdd" localSheetId="1">[45]Sheet1!#REF!</definedName>
    <definedName name="twdd">[45]Sheet1!#REF!</definedName>
    <definedName name="TX" localSheetId="1">[31]Sheet1!#REF!</definedName>
    <definedName name="TX">[31]Sheet1!#REF!</definedName>
    <definedName name="tx1pignc" localSheetId="1">'[5]thao-go'!#REF!</definedName>
    <definedName name="tx1pignc">'[5]thao-go'!#REF!</definedName>
    <definedName name="tx1pindnc" localSheetId="1">'[5]thao-go'!#REF!</definedName>
    <definedName name="tx1pindnc">'[5]thao-go'!#REF!</definedName>
    <definedName name="tx1pingnc" localSheetId="1">'[5]thao-go'!#REF!</definedName>
    <definedName name="tx1pingnc">'[5]thao-go'!#REF!</definedName>
    <definedName name="tx1pintnc" localSheetId="1">'[5]thao-go'!#REF!</definedName>
    <definedName name="tx1pintnc">'[5]thao-go'!#REF!</definedName>
    <definedName name="tx1pitnc" localSheetId="1">'[5]thao-go'!#REF!</definedName>
    <definedName name="tx1pitnc">'[5]thao-go'!#REF!</definedName>
    <definedName name="tx2mhnnc" localSheetId="1">'[5]thao-go'!#REF!</definedName>
    <definedName name="tx2mhnnc">'[5]thao-go'!#REF!</definedName>
    <definedName name="tx2mitnc" localSheetId="1">'[5]thao-go'!#REF!</definedName>
    <definedName name="tx2mitnc">'[5]thao-go'!#REF!</definedName>
    <definedName name="txhnnc" localSheetId="1">'[5]thao-go'!#REF!</definedName>
    <definedName name="txhnnc">'[5]thao-go'!#REF!</definedName>
    <definedName name="txig1nc" localSheetId="1">'[5]thao-go'!#REF!</definedName>
    <definedName name="txig1nc">'[5]thao-go'!#REF!</definedName>
    <definedName name="txin190nc" localSheetId="1">'[5]thao-go'!#REF!</definedName>
    <definedName name="txin190nc">'[5]thao-go'!#REF!</definedName>
    <definedName name="txinnc" localSheetId="1">'[5]thao-go'!#REF!</definedName>
    <definedName name="txinnc">'[5]thao-go'!#REF!</definedName>
    <definedName name="txit1nc" localSheetId="1">'[5]thao-go'!#REF!</definedName>
    <definedName name="txit1nc">'[5]thao-go'!#REF!</definedName>
    <definedName name="TY" localSheetId="1">[31]Sheet1!#REF!</definedName>
    <definedName name="TY">[31]Sheet1!#REF!</definedName>
    <definedName name="Ty_gia">'[62]Co so'!$C$14</definedName>
    <definedName name="ty_le" localSheetId="7">#REF!</definedName>
    <definedName name="ty_le" localSheetId="8">#REF!</definedName>
    <definedName name="ty_le" localSheetId="1">#REF!</definedName>
    <definedName name="ty_le">#REF!</definedName>
    <definedName name="Ty_Le_1" localSheetId="1">#REF!</definedName>
    <definedName name="Ty_Le_1">#REF!</definedName>
    <definedName name="ty_le_BTN" localSheetId="7">#REF!</definedName>
    <definedName name="ty_le_BTN" localSheetId="8">#REF!</definedName>
    <definedName name="ty_le_BTN" localSheetId="1">#REF!</definedName>
    <definedName name="ty_le_BTN">#REF!</definedName>
    <definedName name="Ty_le1" localSheetId="7">#REF!</definedName>
    <definedName name="Ty_le1" localSheetId="8">#REF!</definedName>
    <definedName name="Ty_le1" localSheetId="1">#REF!</definedName>
    <definedName name="Ty_le1">#REF!</definedName>
    <definedName name="tytrong16so5nam">'[54]PLI CTrinh'!$CN$10</definedName>
    <definedName name="u" localSheetId="7" hidden="1">{"'Sheet1'!$L$16"}</definedName>
    <definedName name="u" localSheetId="8" hidden="1">{"'Sheet1'!$L$16"}</definedName>
    <definedName name="u" localSheetId="1" hidden="1">{"'Sheet1'!$L$16"}</definedName>
    <definedName name="u" localSheetId="2" hidden="1">{"'Sheet1'!$L$16"}</definedName>
    <definedName name="u" localSheetId="3" hidden="1">{"'Sheet1'!$L$16"}</definedName>
    <definedName name="u" localSheetId="4" hidden="1">{"'Sheet1'!$L$16"}</definedName>
    <definedName name="u" hidden="1">{"'Sheet1'!$L$16"}</definedName>
    <definedName name="ư" localSheetId="7" hidden="1">{"'Sheet1'!$L$16"}</definedName>
    <definedName name="ư" localSheetId="8" hidden="1">{"'Sheet1'!$L$16"}</definedName>
    <definedName name="ư" localSheetId="1" hidden="1">{"'Sheet1'!$L$16"}</definedName>
    <definedName name="ư" localSheetId="2" hidden="1">{"'Sheet1'!$L$16"}</definedName>
    <definedName name="ư" localSheetId="3" hidden="1">{"'Sheet1'!$L$16"}</definedName>
    <definedName name="ư" localSheetId="4" hidden="1">{"'Sheet1'!$L$16"}</definedName>
    <definedName name="ư" hidden="1">{"'Sheet1'!$L$16"}</definedName>
    <definedName name="Udm" localSheetId="1">'[190]TTDZ 679'!#REF!</definedName>
    <definedName name="Udm">'[190]TTDZ 679'!#REF!</definedName>
    <definedName name="UNL" localSheetId="1">#REF!</definedName>
    <definedName name="UNL">#REF!</definedName>
    <definedName name="UP" localSheetId="1">#REF!,#REF!,#REF!,#REF!,#REF!,#REF!,#REF!,#REF!,#REF!,#REF!,#REF!</definedName>
    <definedName name="UP">#REF!,#REF!,#REF!,#REF!,#REF!,#REF!,#REF!,#REF!,#REF!,#REF!,#REF!</definedName>
    <definedName name="upnoc" localSheetId="7">#REF!</definedName>
    <definedName name="upnoc" localSheetId="8">#REF!</definedName>
    <definedName name="upnoc" localSheetId="1">#REF!</definedName>
    <definedName name="upnoc">#REF!</definedName>
    <definedName name="USCT" localSheetId="1">#REF!</definedName>
    <definedName name="USCT">#REF!</definedName>
    <definedName name="USCTKU" localSheetId="1">#REF!</definedName>
    <definedName name="USCTKU">#REF!</definedName>
    <definedName name="usd" localSheetId="1">#REF!</definedName>
    <definedName name="usd">#REF!</definedName>
    <definedName name="USKC" localSheetId="1">#REF!</definedName>
    <definedName name="USKC">#REF!</definedName>
    <definedName name="USNC" localSheetId="1">#REF!</definedName>
    <definedName name="USNC">#REF!</definedName>
    <definedName name="uu" localSheetId="7">#REF!</definedName>
    <definedName name="uu" localSheetId="8">#REF!</definedName>
    <definedName name="uu" localSheetId="1">#REF!</definedName>
    <definedName name="uu">#REF!</definedName>
    <definedName name="v" localSheetId="7" hidden="1">{"'Sheet1'!$L$16"}</definedName>
    <definedName name="v" localSheetId="8" hidden="1">{"'Sheet1'!$L$16"}</definedName>
    <definedName name="v" localSheetId="1" hidden="1">{"'Sheet1'!$L$16"}</definedName>
    <definedName name="v" localSheetId="2" hidden="1">{"'Sheet1'!$L$16"}</definedName>
    <definedName name="v" localSheetId="3" hidden="1">{"'Sheet1'!$L$16"}</definedName>
    <definedName name="v" localSheetId="4" hidden="1">{"'Sheet1'!$L$16"}</definedName>
    <definedName name="v" hidden="1">{"'Sheet1'!$L$16"}</definedName>
    <definedName name="V.1" localSheetId="1">#REF!</definedName>
    <definedName name="V.1">#REF!</definedName>
    <definedName name="V.10" localSheetId="1">#REF!</definedName>
    <definedName name="V.10">#REF!</definedName>
    <definedName name="V.11" localSheetId="1">#REF!</definedName>
    <definedName name="V.11">#REF!</definedName>
    <definedName name="V.12" localSheetId="1">#REF!</definedName>
    <definedName name="V.12">#REF!</definedName>
    <definedName name="V.13" localSheetId="1">#REF!</definedName>
    <definedName name="V.13">#REF!</definedName>
    <definedName name="V.14" localSheetId="1">#REF!</definedName>
    <definedName name="V.14">#REF!</definedName>
    <definedName name="V.15" localSheetId="1">#REF!</definedName>
    <definedName name="V.15">#REF!</definedName>
    <definedName name="V.16" localSheetId="1">#REF!</definedName>
    <definedName name="V.16">#REF!</definedName>
    <definedName name="V.17" localSheetId="1">#REF!</definedName>
    <definedName name="V.17">#REF!</definedName>
    <definedName name="V.18" localSheetId="1">#REF!</definedName>
    <definedName name="V.18">#REF!</definedName>
    <definedName name="V.2" localSheetId="1">#REF!</definedName>
    <definedName name="V.2">#REF!</definedName>
    <definedName name="V.3" localSheetId="1">#REF!</definedName>
    <definedName name="V.3">#REF!</definedName>
    <definedName name="V.4" localSheetId="1">#REF!</definedName>
    <definedName name="V.4">#REF!</definedName>
    <definedName name="V.5" localSheetId="1">#REF!</definedName>
    <definedName name="V.5">#REF!</definedName>
    <definedName name="V.6" localSheetId="1">#REF!</definedName>
    <definedName name="V.6">#REF!</definedName>
    <definedName name="V.7" localSheetId="1">#REF!</definedName>
    <definedName name="V.7">#REF!</definedName>
    <definedName name="V.8" localSheetId="1">#REF!</definedName>
    <definedName name="V.8">#REF!</definedName>
    <definedName name="V.9" localSheetId="1">#REF!</definedName>
    <definedName name="V.9">#REF!</definedName>
    <definedName name="V_1" localSheetId="1">[42]SLCB!#REF!</definedName>
    <definedName name="V_1">[42]SLCB!#REF!</definedName>
    <definedName name="V_2" localSheetId="1">[42]SLCB!#REF!</definedName>
    <definedName name="V_2">[42]SLCB!#REF!</definedName>
    <definedName name="V_3" localSheetId="1">[42]SLCB!#REF!</definedName>
    <definedName name="V_3">[42]SLCB!#REF!</definedName>
    <definedName name="V_4" localSheetId="1">[42]SLCB!#REF!</definedName>
    <definedName name="V_4">[42]SLCB!#REF!</definedName>
    <definedName name="V_i_ni_l_ng">'[20]he so'!$B$23</definedName>
    <definedName name="v100v">'[34]vua(c)'!$G$8</definedName>
    <definedName name="v75d">'[34]vua(c)'!$G$23</definedName>
    <definedName name="VA" localSheetId="1">[23]ND!#REF!</definedName>
    <definedName name="VA">[23]ND!#REF!</definedName>
    <definedName name="VAÄT_LIEÄU">"nhandongia"</definedName>
    <definedName name="vai">[191]gVL!$N$61</definedName>
    <definedName name="Value0" localSheetId="7">#REF!</definedName>
    <definedName name="Value0" localSheetId="8">#REF!</definedName>
    <definedName name="Value0" localSheetId="1">#REF!</definedName>
    <definedName name="Value0">#REF!</definedName>
    <definedName name="Value1" localSheetId="7">#REF!</definedName>
    <definedName name="Value1" localSheetId="8">#REF!</definedName>
    <definedName name="Value1" localSheetId="1">#REF!</definedName>
    <definedName name="Value1">#REF!</definedName>
    <definedName name="Value10" localSheetId="7">#REF!</definedName>
    <definedName name="Value10" localSheetId="8">#REF!</definedName>
    <definedName name="Value10" localSheetId="1">#REF!</definedName>
    <definedName name="Value10">#REF!</definedName>
    <definedName name="Value11" localSheetId="7">#REF!</definedName>
    <definedName name="Value11" localSheetId="8">#REF!</definedName>
    <definedName name="Value11" localSheetId="1">#REF!</definedName>
    <definedName name="Value11">#REF!</definedName>
    <definedName name="Value12" localSheetId="7">#REF!</definedName>
    <definedName name="Value12" localSheetId="8">#REF!</definedName>
    <definedName name="Value12" localSheetId="1">#REF!</definedName>
    <definedName name="Value12">#REF!</definedName>
    <definedName name="Value13" localSheetId="7">#REF!</definedName>
    <definedName name="Value13" localSheetId="8">#REF!</definedName>
    <definedName name="Value13" localSheetId="1">#REF!</definedName>
    <definedName name="Value13">#REF!</definedName>
    <definedName name="Value14" localSheetId="7">#REF!</definedName>
    <definedName name="Value14" localSheetId="8">#REF!</definedName>
    <definedName name="Value14" localSheetId="1">#REF!</definedName>
    <definedName name="Value14">#REF!</definedName>
    <definedName name="Value15" localSheetId="7">#REF!</definedName>
    <definedName name="Value15" localSheetId="8">#REF!</definedName>
    <definedName name="Value15" localSheetId="1">#REF!</definedName>
    <definedName name="Value15">#REF!</definedName>
    <definedName name="Value16" localSheetId="7">#REF!</definedName>
    <definedName name="Value16" localSheetId="8">#REF!</definedName>
    <definedName name="Value16" localSheetId="1">#REF!</definedName>
    <definedName name="Value16">#REF!</definedName>
    <definedName name="Value17" localSheetId="7">#REF!</definedName>
    <definedName name="Value17" localSheetId="8">#REF!</definedName>
    <definedName name="Value17" localSheetId="1">#REF!</definedName>
    <definedName name="Value17">#REF!</definedName>
    <definedName name="Value18" localSheetId="7">#REF!</definedName>
    <definedName name="Value18" localSheetId="8">#REF!</definedName>
    <definedName name="Value18" localSheetId="1">#REF!</definedName>
    <definedName name="Value18">#REF!</definedName>
    <definedName name="Value19" localSheetId="7">#REF!</definedName>
    <definedName name="Value19" localSheetId="8">#REF!</definedName>
    <definedName name="Value19" localSheetId="1">#REF!</definedName>
    <definedName name="Value19">#REF!</definedName>
    <definedName name="Value2" localSheetId="7">#REF!</definedName>
    <definedName name="Value2" localSheetId="8">#REF!</definedName>
    <definedName name="Value2" localSheetId="1">#REF!</definedName>
    <definedName name="Value2">#REF!</definedName>
    <definedName name="Value20" localSheetId="7">#REF!</definedName>
    <definedName name="Value20" localSheetId="8">#REF!</definedName>
    <definedName name="Value20" localSheetId="1">#REF!</definedName>
    <definedName name="Value20">#REF!</definedName>
    <definedName name="Value21" localSheetId="7">#REF!</definedName>
    <definedName name="Value21" localSheetId="8">#REF!</definedName>
    <definedName name="Value21" localSheetId="1">#REF!</definedName>
    <definedName name="Value21">#REF!</definedName>
    <definedName name="Value22" localSheetId="7">#REF!</definedName>
    <definedName name="Value22" localSheetId="8">#REF!</definedName>
    <definedName name="Value22" localSheetId="1">#REF!</definedName>
    <definedName name="Value22">#REF!</definedName>
    <definedName name="Value23" localSheetId="7">#REF!</definedName>
    <definedName name="Value23" localSheetId="8">#REF!</definedName>
    <definedName name="Value23" localSheetId="1">#REF!</definedName>
    <definedName name="Value23">#REF!</definedName>
    <definedName name="Value24" localSheetId="7">#REF!</definedName>
    <definedName name="Value24" localSheetId="8">#REF!</definedName>
    <definedName name="Value24" localSheetId="1">#REF!</definedName>
    <definedName name="Value24">#REF!</definedName>
    <definedName name="Value25" localSheetId="7">#REF!</definedName>
    <definedName name="Value25" localSheetId="8">#REF!</definedName>
    <definedName name="Value25" localSheetId="1">#REF!</definedName>
    <definedName name="Value25">#REF!</definedName>
    <definedName name="Value26" localSheetId="7">#REF!</definedName>
    <definedName name="Value26" localSheetId="8">#REF!</definedName>
    <definedName name="Value26" localSheetId="1">#REF!</definedName>
    <definedName name="Value26">#REF!</definedName>
    <definedName name="Value27" localSheetId="7">#REF!</definedName>
    <definedName name="Value27" localSheetId="8">#REF!</definedName>
    <definedName name="Value27" localSheetId="1">#REF!</definedName>
    <definedName name="Value27">#REF!</definedName>
    <definedName name="Value28" localSheetId="7">#REF!</definedName>
    <definedName name="Value28" localSheetId="8">#REF!</definedName>
    <definedName name="Value28" localSheetId="1">#REF!</definedName>
    <definedName name="Value28">#REF!</definedName>
    <definedName name="Value29" localSheetId="7">#REF!</definedName>
    <definedName name="Value29" localSheetId="8">#REF!</definedName>
    <definedName name="Value29" localSheetId="1">#REF!</definedName>
    <definedName name="Value29">#REF!</definedName>
    <definedName name="Value3" localSheetId="7">#REF!</definedName>
    <definedName name="Value3" localSheetId="8">#REF!</definedName>
    <definedName name="Value3" localSheetId="1">#REF!</definedName>
    <definedName name="Value3">#REF!</definedName>
    <definedName name="Value30" localSheetId="7">#REF!</definedName>
    <definedName name="Value30" localSheetId="8">#REF!</definedName>
    <definedName name="Value30" localSheetId="1">#REF!</definedName>
    <definedName name="Value30">#REF!</definedName>
    <definedName name="Value31" localSheetId="7">#REF!</definedName>
    <definedName name="Value31" localSheetId="8">#REF!</definedName>
    <definedName name="Value31" localSheetId="1">#REF!</definedName>
    <definedName name="Value31">#REF!</definedName>
    <definedName name="Value32" localSheetId="7">#REF!</definedName>
    <definedName name="Value32" localSheetId="8">#REF!</definedName>
    <definedName name="Value32" localSheetId="1">#REF!</definedName>
    <definedName name="Value32">#REF!</definedName>
    <definedName name="Value33" localSheetId="7">#REF!</definedName>
    <definedName name="Value33" localSheetId="8">#REF!</definedName>
    <definedName name="Value33" localSheetId="1">#REF!</definedName>
    <definedName name="Value33">#REF!</definedName>
    <definedName name="Value34" localSheetId="7">#REF!</definedName>
    <definedName name="Value34" localSheetId="8">#REF!</definedName>
    <definedName name="Value34" localSheetId="1">#REF!</definedName>
    <definedName name="Value34">#REF!</definedName>
    <definedName name="Value35" localSheetId="7">#REF!</definedName>
    <definedName name="Value35" localSheetId="8">#REF!</definedName>
    <definedName name="Value35" localSheetId="1">#REF!</definedName>
    <definedName name="Value35">#REF!</definedName>
    <definedName name="Value36" localSheetId="7">#REF!</definedName>
    <definedName name="Value36" localSheetId="8">#REF!</definedName>
    <definedName name="Value36" localSheetId="1">#REF!</definedName>
    <definedName name="Value36">#REF!</definedName>
    <definedName name="Value37" localSheetId="7">#REF!</definedName>
    <definedName name="Value37" localSheetId="8">#REF!</definedName>
    <definedName name="Value37" localSheetId="1">#REF!</definedName>
    <definedName name="Value37">#REF!</definedName>
    <definedName name="Value38" localSheetId="7">#REF!</definedName>
    <definedName name="Value38" localSheetId="8">#REF!</definedName>
    <definedName name="Value38" localSheetId="1">#REF!</definedName>
    <definedName name="Value38">#REF!</definedName>
    <definedName name="Value39" localSheetId="7">#REF!</definedName>
    <definedName name="Value39" localSheetId="8">#REF!</definedName>
    <definedName name="Value39" localSheetId="1">#REF!</definedName>
    <definedName name="Value39">#REF!</definedName>
    <definedName name="Value4" localSheetId="7">#REF!</definedName>
    <definedName name="Value4" localSheetId="8">#REF!</definedName>
    <definedName name="Value4" localSheetId="1">#REF!</definedName>
    <definedName name="Value4">#REF!</definedName>
    <definedName name="Value40" localSheetId="7">#REF!</definedName>
    <definedName name="Value40" localSheetId="8">#REF!</definedName>
    <definedName name="Value40" localSheetId="1">#REF!</definedName>
    <definedName name="Value40">#REF!</definedName>
    <definedName name="Value41" localSheetId="7">#REF!</definedName>
    <definedName name="Value41" localSheetId="8">#REF!</definedName>
    <definedName name="Value41" localSheetId="1">#REF!</definedName>
    <definedName name="Value41">#REF!</definedName>
    <definedName name="Value42" localSheetId="7">#REF!</definedName>
    <definedName name="Value42" localSheetId="8">#REF!</definedName>
    <definedName name="Value42" localSheetId="1">#REF!</definedName>
    <definedName name="Value42">#REF!</definedName>
    <definedName name="Value43" localSheetId="7">#REF!</definedName>
    <definedName name="Value43" localSheetId="8">#REF!</definedName>
    <definedName name="Value43" localSheetId="1">#REF!</definedName>
    <definedName name="Value43">#REF!</definedName>
    <definedName name="Value44" localSheetId="7">#REF!</definedName>
    <definedName name="Value44" localSheetId="8">#REF!</definedName>
    <definedName name="Value44" localSheetId="1">#REF!</definedName>
    <definedName name="Value44">#REF!</definedName>
    <definedName name="Value45" localSheetId="7">#REF!</definedName>
    <definedName name="Value45" localSheetId="8">#REF!</definedName>
    <definedName name="Value45" localSheetId="1">#REF!</definedName>
    <definedName name="Value45">#REF!</definedName>
    <definedName name="Value46" localSheetId="7">#REF!</definedName>
    <definedName name="Value46" localSheetId="8">#REF!</definedName>
    <definedName name="Value46" localSheetId="1">#REF!</definedName>
    <definedName name="Value46">#REF!</definedName>
    <definedName name="Value47" localSheetId="7">#REF!</definedName>
    <definedName name="Value47" localSheetId="8">#REF!</definedName>
    <definedName name="Value47" localSheetId="1">#REF!</definedName>
    <definedName name="Value47">#REF!</definedName>
    <definedName name="Value48" localSheetId="7">#REF!</definedName>
    <definedName name="Value48" localSheetId="8">#REF!</definedName>
    <definedName name="Value48" localSheetId="1">#REF!</definedName>
    <definedName name="Value48">#REF!</definedName>
    <definedName name="Value49" localSheetId="7">#REF!</definedName>
    <definedName name="Value49" localSheetId="8">#REF!</definedName>
    <definedName name="Value49" localSheetId="1">#REF!</definedName>
    <definedName name="Value49">#REF!</definedName>
    <definedName name="Value5" localSheetId="7">#REF!</definedName>
    <definedName name="Value5" localSheetId="8">#REF!</definedName>
    <definedName name="Value5" localSheetId="1">#REF!</definedName>
    <definedName name="Value5">#REF!</definedName>
    <definedName name="Value50" localSheetId="7">#REF!</definedName>
    <definedName name="Value50" localSheetId="8">#REF!</definedName>
    <definedName name="Value50" localSheetId="1">#REF!</definedName>
    <definedName name="Value50">#REF!</definedName>
    <definedName name="Value51" localSheetId="7">#REF!</definedName>
    <definedName name="Value51" localSheetId="8">#REF!</definedName>
    <definedName name="Value51" localSheetId="1">#REF!</definedName>
    <definedName name="Value51">#REF!</definedName>
    <definedName name="Value52" localSheetId="7">#REF!</definedName>
    <definedName name="Value52" localSheetId="8">#REF!</definedName>
    <definedName name="Value52" localSheetId="1">#REF!</definedName>
    <definedName name="Value52">#REF!</definedName>
    <definedName name="Value53" localSheetId="7">#REF!</definedName>
    <definedName name="Value53" localSheetId="8">#REF!</definedName>
    <definedName name="Value53" localSheetId="1">#REF!</definedName>
    <definedName name="Value53">#REF!</definedName>
    <definedName name="Value54" localSheetId="7">#REF!</definedName>
    <definedName name="Value54" localSheetId="8">#REF!</definedName>
    <definedName name="Value54" localSheetId="1">#REF!</definedName>
    <definedName name="Value54">#REF!</definedName>
    <definedName name="Value55" localSheetId="7">#REF!</definedName>
    <definedName name="Value55" localSheetId="8">#REF!</definedName>
    <definedName name="Value55" localSheetId="1">#REF!</definedName>
    <definedName name="Value55">#REF!</definedName>
    <definedName name="Value6" localSheetId="7">#REF!</definedName>
    <definedName name="Value6" localSheetId="8">#REF!</definedName>
    <definedName name="Value6" localSheetId="1">#REF!</definedName>
    <definedName name="Value6">#REF!</definedName>
    <definedName name="Value7" localSheetId="7">#REF!</definedName>
    <definedName name="Value7" localSheetId="8">#REF!</definedName>
    <definedName name="Value7" localSheetId="1">#REF!</definedName>
    <definedName name="Value7">#REF!</definedName>
    <definedName name="Value8" localSheetId="7">#REF!</definedName>
    <definedName name="Value8" localSheetId="8">#REF!</definedName>
    <definedName name="Value8" localSheetId="1">#REF!</definedName>
    <definedName name="Value8">#REF!</definedName>
    <definedName name="Value9" localSheetId="7">#REF!</definedName>
    <definedName name="Value9" localSheetId="8">#REF!</definedName>
    <definedName name="Value9" localSheetId="1">#REF!</definedName>
    <definedName name="Value9">#REF!</definedName>
    <definedName name="VAN" localSheetId="1">[33]CT35!#REF!</definedName>
    <definedName name="VAN">[33]CT35!#REF!</definedName>
    <definedName name="VAN_CHUYEN_DUONG_DAI_DZ0.4KV" localSheetId="7">#REF!</definedName>
    <definedName name="VAN_CHUYEN_DUONG_DAI_DZ0.4KV" localSheetId="8">#REF!</definedName>
    <definedName name="VAN_CHUYEN_DUONG_DAI_DZ0.4KV" localSheetId="1">#REF!</definedName>
    <definedName name="VAN_CHUYEN_DUONG_DAI_DZ0.4KV">#REF!</definedName>
    <definedName name="VAN_CHUYEN_DUONG_DAI_DZ22KV" localSheetId="7">#REF!</definedName>
    <definedName name="VAN_CHUYEN_DUONG_DAI_DZ22KV" localSheetId="8">#REF!</definedName>
    <definedName name="VAN_CHUYEN_DUONG_DAI_DZ22KV" localSheetId="1">#REF!</definedName>
    <definedName name="VAN_CHUYEN_DUONG_DAI_DZ22KV">#REF!</definedName>
    <definedName name="VAN_CHUYEN_VAT_TU_CHUNG" localSheetId="7">#REF!</definedName>
    <definedName name="VAN_CHUYEN_VAT_TU_CHUNG" localSheetId="8">#REF!</definedName>
    <definedName name="VAN_CHUYEN_VAT_TU_CHUNG" localSheetId="1">#REF!</definedName>
    <definedName name="VAN_CHUYEN_VAT_TU_CHUNG">#REF!</definedName>
    <definedName name="VAN_TRUNG_CHUYEN_VAT_TU_CHUNG" localSheetId="7">#REF!</definedName>
    <definedName name="VAN_TRUNG_CHUYEN_VAT_TU_CHUNG" localSheetId="8">#REF!</definedName>
    <definedName name="VAN_TRUNG_CHUYEN_VAT_TU_CHUNG" localSheetId="1">#REF!</definedName>
    <definedName name="VAN_TRUNG_CHUYEN_VAT_TU_CHUNG">#REF!</definedName>
    <definedName name="vanchuyen" localSheetId="1">#REF!</definedName>
    <definedName name="vanchuyen">#REF!</definedName>
    <definedName name="vanchuyencoc">'[56]Gia vat tu'!$E$53</definedName>
    <definedName name="vankhuon">'[49]Gia vat tu'!$D$38</definedName>
    <definedName name="VARIINST" localSheetId="7">#REF!</definedName>
    <definedName name="VARIINST" localSheetId="8">#REF!</definedName>
    <definedName name="VARIINST" localSheetId="1">#REF!</definedName>
    <definedName name="VARIINST">#REF!</definedName>
    <definedName name="VARIPURC" localSheetId="7">#REF!</definedName>
    <definedName name="VARIPURC" localSheetId="8">#REF!</definedName>
    <definedName name="VARIPURC" localSheetId="1">#REF!</definedName>
    <definedName name="VARIPURC">#REF!</definedName>
    <definedName name="vat" localSheetId="7">#REF!</definedName>
    <definedName name="vat" localSheetId="8">#REF!</definedName>
    <definedName name="vat" localSheetId="1">#REF!</definedName>
    <definedName name="vat">#REF!</definedName>
    <definedName name="VAT_04" localSheetId="1">#REF!</definedName>
    <definedName name="VAT_04">#REF!</definedName>
    <definedName name="VAT_22" localSheetId="1">[147]DZ22!#REF!</definedName>
    <definedName name="VAT_22">[147]DZ22!#REF!</definedName>
    <definedName name="VAT_35" localSheetId="1">#REF!</definedName>
    <definedName name="VAT_35">#REF!</definedName>
    <definedName name="VAT_Cto" localSheetId="1">#REF!</definedName>
    <definedName name="VAT_Cto">#REF!</definedName>
    <definedName name="VAT_LIEU_DEN_CHAN_CONG_TRINH" localSheetId="7">#REF!</definedName>
    <definedName name="VAT_LIEU_DEN_CHAN_CONG_TRINH" localSheetId="8">#REF!</definedName>
    <definedName name="VAT_LIEU_DEN_CHAN_CONG_TRINH" localSheetId="1">#REF!</definedName>
    <definedName name="VAT_LIEU_DEN_CHAN_CONG_TRINH">#REF!</definedName>
    <definedName name="vat_lieu_KVIII" localSheetId="1">#REF!</definedName>
    <definedName name="vat_lieu_KVIII">#REF!</definedName>
    <definedName name="VAT_TB" localSheetId="1">#REF!</definedName>
    <definedName name="VAT_TB">#REF!</definedName>
    <definedName name="VAT_TBA" localSheetId="1">#REF!</definedName>
    <definedName name="VAT_TBA">#REF!</definedName>
    <definedName name="VAT_XLTBA" localSheetId="1">#REF!</definedName>
    <definedName name="VAT_XLTBA">#REF!</definedName>
    <definedName name="VATM" localSheetId="1" hidden="1">{"'Sheet1'!$L$16"}</definedName>
    <definedName name="VATM" localSheetId="2" hidden="1">{"'Sheet1'!$L$16"}</definedName>
    <definedName name="VATM" localSheetId="3" hidden="1">{"'Sheet1'!$L$16"}</definedName>
    <definedName name="VATM" localSheetId="4" hidden="1">{"'Sheet1'!$L$16"}</definedName>
    <definedName name="VATM" hidden="1">{"'Sheet1'!$L$16"}</definedName>
    <definedName name="Vattu" localSheetId="1">#REF!</definedName>
    <definedName name="Vattu">#REF!</definedName>
    <definedName name="vbtchongnuocm300" localSheetId="7">#REF!</definedName>
    <definedName name="vbtchongnuocm300" localSheetId="8">#REF!</definedName>
    <definedName name="vbtchongnuocm300" localSheetId="1">#REF!</definedName>
    <definedName name="vbtchongnuocm300">#REF!</definedName>
    <definedName name="vbtm150" localSheetId="7">#REF!</definedName>
    <definedName name="vbtm150" localSheetId="8">#REF!</definedName>
    <definedName name="vbtm150" localSheetId="1">#REF!</definedName>
    <definedName name="vbtm150">#REF!</definedName>
    <definedName name="vbtm300" localSheetId="7">#REF!</definedName>
    <definedName name="vbtm300" localSheetId="8">#REF!</definedName>
    <definedName name="vbtm300" localSheetId="1">#REF!</definedName>
    <definedName name="vbtm300">#REF!</definedName>
    <definedName name="vbtm400" localSheetId="7">#REF!</definedName>
    <definedName name="vbtm400" localSheetId="8">#REF!</definedName>
    <definedName name="vbtm400" localSheetId="1">#REF!</definedName>
    <definedName name="vbtm400">#REF!</definedName>
    <definedName name="VC" localSheetId="1">#REF!</definedName>
    <definedName name="VC">#REF!</definedName>
    <definedName name="vc3." localSheetId="1">'[192]Chi tiet'!#REF!</definedName>
    <definedName name="vc3.">'[192]Chi tiet'!#REF!</definedName>
    <definedName name="vca" localSheetId="1">'[192]Chi tiet'!#REF!</definedName>
    <definedName name="vca">'[192]Chi tiet'!#REF!</definedName>
    <definedName name="vcc" localSheetId="1">#REF!</definedName>
    <definedName name="vcc">#REF!</definedName>
    <definedName name="vccatv" localSheetId="1">#REF!</definedName>
    <definedName name="vccatv">#REF!</definedName>
    <definedName name="vccot" localSheetId="7">#REF!</definedName>
    <definedName name="vccot" localSheetId="8">#REF!</definedName>
    <definedName name="vccot" localSheetId="1">#REF!</definedName>
    <definedName name="vccot">#REF!</definedName>
    <definedName name="vccot." localSheetId="1">'[192]Chi tiet'!#REF!</definedName>
    <definedName name="vccot.">'[192]Chi tiet'!#REF!</definedName>
    <definedName name="vccott" localSheetId="1">#REF!</definedName>
    <definedName name="vccott">#REF!</definedName>
    <definedName name="vccottt" localSheetId="1">#REF!</definedName>
    <definedName name="vccottt">#REF!</definedName>
    <definedName name="vcd" localSheetId="1">#REF!</definedName>
    <definedName name="vcd">#REF!</definedName>
    <definedName name="vcda" localSheetId="1">#REF!</definedName>
    <definedName name="vcda">#REF!</definedName>
    <definedName name="vcdatc2" localSheetId="1">#REF!</definedName>
    <definedName name="vcdatc2">#REF!</definedName>
    <definedName name="vcdatc3" localSheetId="1">#REF!</definedName>
    <definedName name="vcdatc3">#REF!</definedName>
    <definedName name="vcday" localSheetId="1">#REF!</definedName>
    <definedName name="vcday">#REF!</definedName>
    <definedName name="vcdc" localSheetId="7">#REF!</definedName>
    <definedName name="vcdc" localSheetId="8">#REF!</definedName>
    <definedName name="vcdc" localSheetId="1">#REF!</definedName>
    <definedName name="vcdc">#REF!</definedName>
    <definedName name="vcdc." localSheetId="1">'[192]Chi tiet'!#REF!</definedName>
    <definedName name="vcdc.">'[192]Chi tiet'!#REF!</definedName>
    <definedName name="vcdctc" localSheetId="1">#REF!</definedName>
    <definedName name="vcdctc">#REF!</definedName>
    <definedName name="VCDD3p" localSheetId="1">'[5]KPVC-BD '!#REF!</definedName>
    <definedName name="VCDD3p">'[5]KPVC-BD '!#REF!</definedName>
    <definedName name="vcg" localSheetId="1">#REF!</definedName>
    <definedName name="vcg">#REF!</definedName>
    <definedName name="vcgo" localSheetId="1">#REF!</definedName>
    <definedName name="vcgo">#REF!</definedName>
    <definedName name="VCHT" localSheetId="7">#REF!</definedName>
    <definedName name="VCHT" localSheetId="8">#REF!</definedName>
    <definedName name="VCHT" localSheetId="1">#REF!</definedName>
    <definedName name="VCHT">#REF!</definedName>
    <definedName name="Vci" localSheetId="1">[15]Girder!#REF!</definedName>
    <definedName name="Vci">[15]Girder!#REF!</definedName>
    <definedName name="vcn" localSheetId="1">#REF!</definedName>
    <definedName name="vcn">#REF!</definedName>
    <definedName name="vcoto" localSheetId="7" hidden="1">{"'Sheet1'!$L$16"}</definedName>
    <definedName name="vcoto" localSheetId="8" hidden="1">{"'Sheet1'!$L$16"}</definedName>
    <definedName name="vcoto" localSheetId="1" hidden="1">{"'Sheet1'!$L$16"}</definedName>
    <definedName name="vcoto" localSheetId="2" hidden="1">{"'Sheet1'!$L$16"}</definedName>
    <definedName name="vcoto" localSheetId="3" hidden="1">{"'Sheet1'!$L$16"}</definedName>
    <definedName name="vcoto" localSheetId="4" hidden="1">{"'Sheet1'!$L$16"}</definedName>
    <definedName name="vcoto" hidden="1">{"'Sheet1'!$L$16"}</definedName>
    <definedName name="vcpk" localSheetId="1">#REF!</definedName>
    <definedName name="vcpk">#REF!</definedName>
    <definedName name="vcsu" localSheetId="1">#REF!</definedName>
    <definedName name="vcsu">#REF!</definedName>
    <definedName name="vct" localSheetId="7">#REF!</definedName>
    <definedName name="vct" localSheetId="8">#REF!</definedName>
    <definedName name="vct" localSheetId="1">#REF!</definedName>
    <definedName name="vct">#REF!</definedName>
    <definedName name="vctb" localSheetId="1">#REF!</definedName>
    <definedName name="vctb">#REF!</definedName>
    <definedName name="vctmong" localSheetId="1">#REF!</definedName>
    <definedName name="vctmong">#REF!</definedName>
    <definedName name="vctre" localSheetId="1">#REF!</definedName>
    <definedName name="vctre">#REF!</definedName>
    <definedName name="VCTT" localSheetId="7">#REF!</definedName>
    <definedName name="VCTT" localSheetId="8">#REF!</definedName>
    <definedName name="VCTT" localSheetId="1">#REF!</definedName>
    <definedName name="VCTT">#REF!</definedName>
    <definedName name="VCVBT1" localSheetId="7">#REF!</definedName>
    <definedName name="VCVBT1" localSheetId="8">#REF!</definedName>
    <definedName name="VCVBT1" localSheetId="1">#REF!</definedName>
    <definedName name="VCVBT1">#REF!</definedName>
    <definedName name="VCVBT2" localSheetId="7">#REF!</definedName>
    <definedName name="VCVBT2" localSheetId="8">#REF!</definedName>
    <definedName name="VCVBT2" localSheetId="1">#REF!</definedName>
    <definedName name="VCVBT2">#REF!</definedName>
    <definedName name="Vcw" localSheetId="1">[15]Girder!#REF!</definedName>
    <definedName name="Vcw">[15]Girder!#REF!</definedName>
    <definedName name="vcxa">[121]TT04!$J$20</definedName>
    <definedName name="vcxi" localSheetId="1">#REF!</definedName>
    <definedName name="vcxi">#REF!</definedName>
    <definedName name="vcxm" localSheetId="1">#REF!</definedName>
    <definedName name="vcxm">#REF!</definedName>
    <definedName name="vd" localSheetId="1">#REF!</definedName>
    <definedName name="vd">#REF!</definedName>
    <definedName name="vd3p" localSheetId="7">#REF!</definedName>
    <definedName name="vd3p" localSheetId="8">#REF!</definedName>
    <definedName name="vd3p" localSheetId="1">#REF!</definedName>
    <definedName name="vd3p">#REF!</definedName>
    <definedName name="vdkt">[74]gVL!$Q$55</definedName>
    <definedName name="Vf" localSheetId="1">[15]Girder!#REF!</definedName>
    <definedName name="Vf">[15]Girder!#REF!</definedName>
    <definedName name="vgk" localSheetId="7">#REF!</definedName>
    <definedName name="vgk" localSheetId="8">#REF!</definedName>
    <definedName name="vgk" localSheetId="1">#REF!</definedName>
    <definedName name="vgk">#REF!</definedName>
    <definedName name="vgt" localSheetId="7">#REF!</definedName>
    <definedName name="vgt" localSheetId="8">#REF!</definedName>
    <definedName name="vgt" localSheetId="1">#REF!</definedName>
    <definedName name="vgt">#REF!</definedName>
    <definedName name="Vi" localSheetId="1">[15]Girder!#REF!</definedName>
    <definedName name="Vi">[15]Girder!#REF!</definedName>
    <definedName name="Viet" localSheetId="7" hidden="1">{"'Sheet1'!$L$16"}</definedName>
    <definedName name="Viet" localSheetId="8" hidden="1">{"'Sheet1'!$L$16"}</definedName>
    <definedName name="Viet" localSheetId="1" hidden="1">{"'Sheet1'!$L$16"}</definedName>
    <definedName name="Viet" localSheetId="2" hidden="1">{"'Sheet1'!$L$16"}</definedName>
    <definedName name="Viet" localSheetId="3" hidden="1">{"'Sheet1'!$L$16"}</definedName>
    <definedName name="Viet" localSheetId="4" hidden="1">{"'Sheet1'!$L$16"}</definedName>
    <definedName name="Viet" hidden="1">{"'Sheet1'!$L$16"}</definedName>
    <definedName name="Vietri" localSheetId="1">[61]TTVanChuyen!#REF!</definedName>
    <definedName name="Vietri">[61]TTVanChuyen!#REF!</definedName>
    <definedName name="vkcauthang" localSheetId="7">#REF!</definedName>
    <definedName name="vkcauthang" localSheetId="8">#REF!</definedName>
    <definedName name="vkcauthang" localSheetId="1">#REF!</definedName>
    <definedName name="vkcauthang">#REF!</definedName>
    <definedName name="vksan" localSheetId="7">#REF!</definedName>
    <definedName name="vksan" localSheetId="8">#REF!</definedName>
    <definedName name="vksan" localSheetId="1">#REF!</definedName>
    <definedName name="vksan">#REF!</definedName>
    <definedName name="vl" localSheetId="7">#REF!</definedName>
    <definedName name="vl" localSheetId="8">#REF!</definedName>
    <definedName name="vl" localSheetId="1">#REF!</definedName>
    <definedName name="vl">#REF!</definedName>
    <definedName name="VL.M10.1" localSheetId="1">'[72]Giai trinh'!#REF!</definedName>
    <definedName name="VL.M10.1">'[72]Giai trinh'!#REF!</definedName>
    <definedName name="VL.M10.2" localSheetId="1">'[72]Giai trinh'!#REF!</definedName>
    <definedName name="VL.M10.2">'[72]Giai trinh'!#REF!</definedName>
    <definedName name="VL.MDT" localSheetId="1">'[72]Giai trinh'!#REF!</definedName>
    <definedName name="VL.MDT">'[72]Giai trinh'!#REF!</definedName>
    <definedName name="vl1p" localSheetId="1">#REF!</definedName>
    <definedName name="vl1p">#REF!</definedName>
    <definedName name="vl3p" localSheetId="7">#REF!</definedName>
    <definedName name="vl3p" localSheetId="8">#REF!</definedName>
    <definedName name="vl3p" localSheetId="1">#REF!</definedName>
    <definedName name="vl3p">#REF!</definedName>
    <definedName name="VLBS">#N/A</definedName>
    <definedName name="Vlcap0.7" localSheetId="1">#REF!</definedName>
    <definedName name="Vlcap0.7">#REF!</definedName>
    <definedName name="VLcap1" localSheetId="1">#REF!</definedName>
    <definedName name="VLcap1">#REF!</definedName>
    <definedName name="VLCT3p" localSheetId="7">#REF!</definedName>
    <definedName name="VLCT3p" localSheetId="8">#REF!</definedName>
    <definedName name="VLCT3p" localSheetId="1">#REF!</definedName>
    <definedName name="VLCT3p">#REF!</definedName>
    <definedName name="vldd" localSheetId="1">'[5]TH XL'!#REF!</definedName>
    <definedName name="vldd">'[5]TH XL'!#REF!</definedName>
    <definedName name="vldg" localSheetId="7">#REF!</definedName>
    <definedName name="vldg" localSheetId="8">#REF!</definedName>
    <definedName name="vldg" localSheetId="1">#REF!</definedName>
    <definedName name="vldg">#REF!</definedName>
    <definedName name="vldn400" localSheetId="7">#REF!</definedName>
    <definedName name="vldn400" localSheetId="8">#REF!</definedName>
    <definedName name="vldn400" localSheetId="1">#REF!</definedName>
    <definedName name="vldn400">#REF!</definedName>
    <definedName name="vldn600" localSheetId="7">#REF!</definedName>
    <definedName name="vldn600" localSheetId="8">#REF!</definedName>
    <definedName name="vldn600" localSheetId="1">#REF!</definedName>
    <definedName name="vldn600">#REF!</definedName>
    <definedName name="VLHC">[5]TNHCHINH!$I$38</definedName>
    <definedName name="VLIEU" localSheetId="7">#REF!</definedName>
    <definedName name="VLIEU" localSheetId="8">#REF!</definedName>
    <definedName name="VLIEU" localSheetId="1">#REF!</definedName>
    <definedName name="VLIEU">#REF!</definedName>
    <definedName name="VLKday" localSheetId="1">#REF!</definedName>
    <definedName name="VLKday">#REF!</definedName>
    <definedName name="VLM" localSheetId="7">#REF!</definedName>
    <definedName name="VLM" localSheetId="8">#REF!</definedName>
    <definedName name="VLM" localSheetId="1">#REF!</definedName>
    <definedName name="VLM">#REF!</definedName>
    <definedName name="vlp">'[20]he so'!$B$1</definedName>
    <definedName name="vltr" localSheetId="1">'[5]TH XL'!#REF!</definedName>
    <definedName name="vltr">'[5]TH XL'!#REF!</definedName>
    <definedName name="vltram" localSheetId="7">#REF!</definedName>
    <definedName name="vltram" localSheetId="8">#REF!</definedName>
    <definedName name="vltram" localSheetId="1">#REF!</definedName>
    <definedName name="vltram">#REF!</definedName>
    <definedName name="VLxaydung" localSheetId="1">#REF!</definedName>
    <definedName name="VLxaydung">#REF!</definedName>
    <definedName name="vm" localSheetId="1">[42]SLCB!#REF!</definedName>
    <definedName name="vm">[42]SLCB!#REF!</definedName>
    <definedName name="vm1." localSheetId="1">[42]SLCB!#REF!</definedName>
    <definedName name="vm1.">[42]SLCB!#REF!</definedName>
    <definedName name="vm2." localSheetId="1">[42]SLCB!#REF!</definedName>
    <definedName name="vm2.">[42]SLCB!#REF!</definedName>
    <definedName name="vn1." localSheetId="1">[42]SLCB!#REF!</definedName>
    <definedName name="vn1.">[42]SLCB!#REF!</definedName>
    <definedName name="vn2." localSheetId="1">[42]SLCB!#REF!</definedName>
    <definedName name="vn2.">[42]SLCB!#REF!</definedName>
    <definedName name="voi" localSheetId="1">'[193]Gia vat tu'!#REF!</definedName>
    <definedName name="voi">'[193]Gia vat tu'!#REF!</definedName>
    <definedName name="Von.KL" localSheetId="1">#REF!</definedName>
    <definedName name="Von.KL">#REF!</definedName>
    <definedName name="Von_dau_tu_thuan">'[62]Co so'!$C$10</definedName>
    <definedName name="VON_KEODAI" localSheetId="1">#REF!</definedName>
    <definedName name="VON_KEODAI">#REF!</definedName>
    <definedName name="VON_KHAC">'[128]Bieu I - 1_NS tinh LIVE'!$BB:$BB</definedName>
    <definedName name="VON_NAMNAY">'[128]Bieu I - 1_NS tinh LIVE'!$Z:$Z</definedName>
    <definedName name="VONLUYKE">'[128]Bieu I - 1_NS tinh LIVE'!$Q:$Q</definedName>
    <definedName name="Vp" localSheetId="1">[15]Girder!#REF!</definedName>
    <definedName name="Vp">[15]Girder!#REF!</definedName>
    <definedName name="Vr">'[44]B-B'!$F$59</definedName>
    <definedName name="vr3p" localSheetId="7">#REF!</definedName>
    <definedName name="vr3p" localSheetId="8">#REF!</definedName>
    <definedName name="vr3p" localSheetId="1">#REF!</definedName>
    <definedName name="vr3p">#REF!</definedName>
    <definedName name="Vs" localSheetId="1">[15]Girder!#REF!</definedName>
    <definedName name="Vs">[15]Girder!#REF!</definedName>
    <definedName name="vt1pbs" localSheetId="1">'[5]lam-moi'!#REF!</definedName>
    <definedName name="vt1pbs">'[5]lam-moi'!#REF!</definedName>
    <definedName name="vtbs" localSheetId="1">'[5]lam-moi'!#REF!</definedName>
    <definedName name="vtbs">'[5]lam-moi'!#REF!</definedName>
    <definedName name="vtu" localSheetId="1">#REF!</definedName>
    <definedName name="vtu">#REF!</definedName>
    <definedName name="Vu" localSheetId="1">#REF!</definedName>
    <definedName name="Vu">#REF!</definedName>
    <definedName name="Vu_" localSheetId="1">#REF!</definedName>
    <definedName name="Vu_">#REF!</definedName>
    <definedName name="Vua" localSheetId="1">#REF!</definedName>
    <definedName name="Vua">#REF!</definedName>
    <definedName name="vua_75" localSheetId="1">[194]dongia!#REF!</definedName>
    <definedName name="vua_75">[194]dongia!#REF!</definedName>
    <definedName name="VuaBT" localSheetId="1">#REF!</definedName>
    <definedName name="VuaBT">#REF!</definedName>
    <definedName name="vung" localSheetId="1">#REF!</definedName>
    <definedName name="vung">#REF!</definedName>
    <definedName name="VX" localSheetId="1">[15]Girder!#REF!</definedName>
    <definedName name="VX">[15]Girder!#REF!</definedName>
    <definedName name="W" localSheetId="7">#REF!</definedName>
    <definedName name="W" localSheetId="8">#REF!</definedName>
    <definedName name="W" localSheetId="1">#REF!</definedName>
    <definedName name="W">#REF!</definedName>
    <definedName name="watertruck" localSheetId="1">#REF!</definedName>
    <definedName name="watertruck">#REF!</definedName>
    <definedName name="wb" localSheetId="1">#REF!</definedName>
    <definedName name="wb">#REF!</definedName>
    <definedName name="wct" localSheetId="1">#REF!</definedName>
    <definedName name="wct">#REF!</definedName>
    <definedName name="Wdaymong" localSheetId="1">#REF!</definedName>
    <definedName name="Wdaymong">#REF!</definedName>
    <definedName name="Wgct">[96]Pier!$G$53</definedName>
    <definedName name="Wgkt">[96]Pier!$G$52</definedName>
    <definedName name="WIRE1">5</definedName>
    <definedName name="wl" localSheetId="1">#REF!</definedName>
    <definedName name="wl">#REF!</definedName>
    <definedName name="WLX" localSheetId="1">[31]Sheet1!#REF!</definedName>
    <definedName name="WLX">[31]Sheet1!#REF!</definedName>
    <definedName name="WLY" localSheetId="1">[31]Sheet1!#REF!</definedName>
    <definedName name="WLY">[31]Sheet1!#REF!</definedName>
    <definedName name="WOT" localSheetId="1">[31]Sheet1!#REF!</definedName>
    <definedName name="WOT">[31]Sheet1!#REF!</definedName>
    <definedName name="WPX" localSheetId="1">[31]Sheet1!#REF!</definedName>
    <definedName name="WPX">[31]Sheet1!#REF!</definedName>
    <definedName name="WPY" localSheetId="1">[31]Sheet1!#REF!</definedName>
    <definedName name="WPY">[31]Sheet1!#REF!</definedName>
    <definedName name="wrn.aaa." localSheetId="7" hidden="1">{#N/A,#N/A,FALSE,"Sheet1";#N/A,#N/A,FALSE,"Sheet1";#N/A,#N/A,FALSE,"Sheet1"}</definedName>
    <definedName name="wrn.aaa." localSheetId="8" hidden="1">{#N/A,#N/A,FALSE,"Sheet1";#N/A,#N/A,FALSE,"Sheet1";#N/A,#N/A,FALSE,"Sheet1"}</definedName>
    <definedName name="wrn.aaa." localSheetId="1" hidden="1">{#N/A,#N/A,FALSE,"Sheet1";#N/A,#N/A,FALSE,"Sheet1";#N/A,#N/A,FALSE,"Sheet1"}</definedName>
    <definedName name="wrn.aaa." localSheetId="2" hidden="1">{#N/A,#N/A,FALSE,"Sheet1";#N/A,#N/A,FALSE,"Sheet1";#N/A,#N/A,FALSE,"Sheet1"}</definedName>
    <definedName name="wrn.aaa." localSheetId="3" hidden="1">{#N/A,#N/A,FALSE,"Sheet1";#N/A,#N/A,FALSE,"Sheet1";#N/A,#N/A,FALSE,"Sheet1"}</definedName>
    <definedName name="wrn.aaa." hidden="1">{#N/A,#N/A,FALSE,"Sheet1";#N/A,#N/A,FALSE,"Sheet1";#N/A,#N/A,FALSE,"Sheet1"}</definedName>
    <definedName name="wrn.chi._.tiÆt." localSheetId="7" hidden="1">{#N/A,#N/A,FALSE,"Chi tiÆt"}</definedName>
    <definedName name="wrn.chi._.tiÆt." localSheetId="8"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localSheetId="4" hidden="1">{#N/A,#N/A,FALSE,"Chi tiÆt"}</definedName>
    <definedName name="wrn.chi._.tiÆt." hidden="1">{#N/A,#N/A,FALSE,"Chi tiÆt"}</definedName>
    <definedName name="wrn.cong." localSheetId="7" hidden="1">{#N/A,#N/A,FALSE,"Sheet1"}</definedName>
    <definedName name="wrn.cong." localSheetId="8" hidden="1">{#N/A,#N/A,FALSE,"Sheet1"}</definedName>
    <definedName name="wrn.cong." localSheetId="1" hidden="1">{#N/A,#N/A,FALSE,"Sheet1"}</definedName>
    <definedName name="wrn.cong." localSheetId="2" hidden="1">{#N/A,#N/A,FALSE,"Sheet1"}</definedName>
    <definedName name="wrn.cong." localSheetId="3" hidden="1">{#N/A,#N/A,FALSE,"Sheet1"}</definedName>
    <definedName name="wrn.cong." hidden="1">{#N/A,#N/A,FALSE,"Sheet1"}</definedName>
    <definedName name="wrn.Report." localSheetId="1"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3"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7" hidden="1">{#N/A,#N/A,TRUE,"BT M200 da 10x20"}</definedName>
    <definedName name="wrn.vd." localSheetId="8" hidden="1">{#N/A,#N/A,TRUE,"BT M200 da 10x20"}</definedName>
    <definedName name="wrn.vd." localSheetId="1" hidden="1">{#N/A,#N/A,TRUE,"BT M200 da 10x20"}</definedName>
    <definedName name="wrn.vd." localSheetId="2" hidden="1">{#N/A,#N/A,TRUE,"BT M200 da 10x20"}</definedName>
    <definedName name="wrn.vd." localSheetId="3" hidden="1">{#N/A,#N/A,TRUE,"BT M200 da 10x20"}</definedName>
    <definedName name="wrn.vd." hidden="1">{#N/A,#N/A,TRUE,"BT M200 da 10x20"}</definedName>
    <definedName name="wrnf.report" localSheetId="1"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3"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1">#REF!</definedName>
    <definedName name="Ws">#REF!</definedName>
    <definedName name="WSD">[96]Pier!$F$272:$F$277</definedName>
    <definedName name="WSDS">[96]Pier!$F$284:$F$289</definedName>
    <definedName name="Wss" localSheetId="1">#REF!</definedName>
    <definedName name="Wss">#REF!</definedName>
    <definedName name="Wst" localSheetId="1">#REF!</definedName>
    <definedName name="Wst">#REF!</definedName>
    <definedName name="wt" localSheetId="1">#REF!</definedName>
    <definedName name="wt">#REF!</definedName>
    <definedName name="wtn" localSheetId="1">#REF!</definedName>
    <definedName name="wtn">#REF!</definedName>
    <definedName name="wtru" localSheetId="1">#REF!</definedName>
    <definedName name="wtru">#REF!</definedName>
    <definedName name="wup" localSheetId="1">#REF!</definedName>
    <definedName name="wup">#REF!</definedName>
    <definedName name="WW">#N/A</definedName>
    <definedName name="WX" localSheetId="1">[31]Sheet1!#REF!</definedName>
    <definedName name="WX">[31]Sheet1!#REF!</definedName>
    <definedName name="WY" localSheetId="1">[31]Sheet1!#REF!</definedName>
    <definedName name="WY">[31]Sheet1!#REF!</definedName>
    <definedName name="x" localSheetId="1">#REF!</definedName>
    <definedName name="x">#REF!</definedName>
    <definedName name="x_1" localSheetId="1">'[88]13.BANG CT'!#REF!</definedName>
    <definedName name="x_1">'[88]13.BANG CT'!#REF!</definedName>
    <definedName name="x_2" localSheetId="1">'[88]13.BANG CT'!#REF!</definedName>
    <definedName name="x_2">'[88]13.BANG CT'!#REF!</definedName>
    <definedName name="x_3" localSheetId="1">'[88]13.BANG CT'!#REF!</definedName>
    <definedName name="x_3">'[88]13.BANG CT'!#REF!</definedName>
    <definedName name="x_4" localSheetId="1">'[88]13.BANG CT'!#REF!</definedName>
    <definedName name="x_4">'[88]13.BANG CT'!#REF!</definedName>
    <definedName name="x_8I" localSheetId="1">'[88]15.MMUS GOI'!#REF!</definedName>
    <definedName name="x_8I">'[88]15.MMUS GOI'!#REF!</definedName>
    <definedName name="x_8IV" localSheetId="1">'[88]14.MMUS GIUA NHIP'!#REF!</definedName>
    <definedName name="x_8IV">'[88]14.MMUS GIUA NHIP'!#REF!</definedName>
    <definedName name="x_9I" localSheetId="1">'[88]15.MMUS GOI'!#REF!</definedName>
    <definedName name="x_9I">'[88]15.MMUS GOI'!#REF!</definedName>
    <definedName name="x_9IV" localSheetId="1">'[88]14.MMUS GIUA NHIP'!#REF!</definedName>
    <definedName name="x_9IV">'[88]14.MMUS GIUA NHIP'!#REF!</definedName>
    <definedName name="x_list" localSheetId="1">#REF!</definedName>
    <definedName name="x_list">#REF!</definedName>
    <definedName name="X_ng">'[20]he so'!$B$20</definedName>
    <definedName name="x1_" localSheetId="1">#REF!</definedName>
    <definedName name="x1_">#REF!</definedName>
    <definedName name="x17dnc" localSheetId="1">[5]chitiet!#REF!</definedName>
    <definedName name="x17dnc">[5]chitiet!#REF!</definedName>
    <definedName name="x17dvl" localSheetId="1">[5]chitiet!#REF!</definedName>
    <definedName name="x17dvl">[5]chitiet!#REF!</definedName>
    <definedName name="x17knc" localSheetId="1">[5]chitiet!#REF!</definedName>
    <definedName name="x17knc">[5]chitiet!#REF!</definedName>
    <definedName name="x17kvl" localSheetId="1">[5]chitiet!#REF!</definedName>
    <definedName name="x17kvl">[5]chitiet!#REF!</definedName>
    <definedName name="X1pFCOnc" localSheetId="1">'[5]CHITIET VL-NC-TT -1p'!#REF!</definedName>
    <definedName name="X1pFCOnc">'[5]CHITIET VL-NC-TT -1p'!#REF!</definedName>
    <definedName name="X1pFCOvc" localSheetId="1">'[5]CHITIET VL-NC-TT -1p'!#REF!</definedName>
    <definedName name="X1pFCOvc">'[5]CHITIET VL-NC-TT -1p'!#REF!</definedName>
    <definedName name="X1pFCOvl" localSheetId="1">'[5]CHITIET VL-NC-TT -1p'!#REF!</definedName>
    <definedName name="X1pFCOvl">'[5]CHITIET VL-NC-TT -1p'!#REF!</definedName>
    <definedName name="x1pignc" localSheetId="1">'[5]lam-moi'!#REF!</definedName>
    <definedName name="x1pignc">'[5]lam-moi'!#REF!</definedName>
    <definedName name="X1pIGvc" localSheetId="1">'[5]CHITIET VL-NC-TT -1p'!#REF!</definedName>
    <definedName name="X1pIGvc">'[5]CHITIET VL-NC-TT -1p'!#REF!</definedName>
    <definedName name="x1pigvl" localSheetId="1">'[5]lam-moi'!#REF!</definedName>
    <definedName name="x1pigvl">'[5]lam-moi'!#REF!</definedName>
    <definedName name="x1pind" localSheetId="7">#REF!</definedName>
    <definedName name="x1pind" localSheetId="8">#REF!</definedName>
    <definedName name="x1pind" localSheetId="1">#REF!</definedName>
    <definedName name="x1pind">#REF!</definedName>
    <definedName name="X1pINDnc" localSheetId="7">#REF!</definedName>
    <definedName name="X1pINDnc" localSheetId="8">#REF!</definedName>
    <definedName name="X1pINDnc" localSheetId="1">#REF!</definedName>
    <definedName name="X1pINDnc">#REF!</definedName>
    <definedName name="X1pINDvc" localSheetId="7">#REF!</definedName>
    <definedName name="X1pINDvc" localSheetId="8">#REF!</definedName>
    <definedName name="X1pINDvc" localSheetId="1">#REF!</definedName>
    <definedName name="X1pINDvc">#REF!</definedName>
    <definedName name="X1pINDvl" localSheetId="7">#REF!</definedName>
    <definedName name="X1pINDvl" localSheetId="8">#REF!</definedName>
    <definedName name="X1pINDvl" localSheetId="1">#REF!</definedName>
    <definedName name="X1pINDvl">#REF!</definedName>
    <definedName name="x1ping" localSheetId="7">#REF!</definedName>
    <definedName name="x1ping" localSheetId="8">#REF!</definedName>
    <definedName name="x1ping" localSheetId="1">#REF!</definedName>
    <definedName name="x1ping">#REF!</definedName>
    <definedName name="X1pINGnc" localSheetId="7">#REF!</definedName>
    <definedName name="X1pINGnc" localSheetId="8">#REF!</definedName>
    <definedName name="X1pINGnc" localSheetId="1">#REF!</definedName>
    <definedName name="X1pINGnc">#REF!</definedName>
    <definedName name="X1pINGvc" localSheetId="7">#REF!</definedName>
    <definedName name="X1pINGvc" localSheetId="8">#REF!</definedName>
    <definedName name="X1pINGvc" localSheetId="1">#REF!</definedName>
    <definedName name="X1pINGvc">#REF!</definedName>
    <definedName name="X1pINGvl" localSheetId="7">#REF!</definedName>
    <definedName name="X1pINGvl" localSheetId="8">#REF!</definedName>
    <definedName name="X1pINGvl" localSheetId="1">#REF!</definedName>
    <definedName name="X1pINGvl">#REF!</definedName>
    <definedName name="x1pint" localSheetId="7">#REF!</definedName>
    <definedName name="x1pint" localSheetId="8">#REF!</definedName>
    <definedName name="x1pint" localSheetId="1">#REF!</definedName>
    <definedName name="x1pint">#REF!</definedName>
    <definedName name="x1pintnc" localSheetId="1">'[5]lam-moi'!#REF!</definedName>
    <definedName name="x1pintnc">'[5]lam-moi'!#REF!</definedName>
    <definedName name="X1pINTvc" localSheetId="1">'[5]CHITIET VL-NC-TT -1p'!#REF!</definedName>
    <definedName name="X1pINTvc">'[5]CHITIET VL-NC-TT -1p'!#REF!</definedName>
    <definedName name="x1pintvl" localSheetId="1">'[5]lam-moi'!#REF!</definedName>
    <definedName name="x1pintvl">'[5]lam-moi'!#REF!</definedName>
    <definedName name="x1pitnc" localSheetId="1">'[5]lam-moi'!#REF!</definedName>
    <definedName name="x1pitnc">'[5]lam-moi'!#REF!</definedName>
    <definedName name="X1pITvc" localSheetId="1">'[5]CHITIET VL-NC-TT -1p'!#REF!</definedName>
    <definedName name="X1pITvc">'[5]CHITIET VL-NC-TT -1p'!#REF!</definedName>
    <definedName name="x1pitvl" localSheetId="1">'[5]lam-moi'!#REF!</definedName>
    <definedName name="x1pitvl">'[5]lam-moi'!#REF!</definedName>
    <definedName name="x2_" localSheetId="1">#REF!</definedName>
    <definedName name="x2_">#REF!</definedName>
    <definedName name="x20knc" localSheetId="1">[5]chitiet!#REF!</definedName>
    <definedName name="x20knc">[5]chitiet!#REF!</definedName>
    <definedName name="x20kvl" localSheetId="1">[5]chitiet!#REF!</definedName>
    <definedName name="x20kvl">[5]chitiet!#REF!</definedName>
    <definedName name="x22knc" localSheetId="1">[5]chitiet!#REF!</definedName>
    <definedName name="x22knc">[5]chitiet!#REF!</definedName>
    <definedName name="x22kvl" localSheetId="1">[5]chitiet!#REF!</definedName>
    <definedName name="x22kvl">[5]chitiet!#REF!</definedName>
    <definedName name="x2mig1nc" localSheetId="1">'[5]lam-moi'!#REF!</definedName>
    <definedName name="x2mig1nc">'[5]lam-moi'!#REF!</definedName>
    <definedName name="x2mig1vl" localSheetId="1">'[5]lam-moi'!#REF!</definedName>
    <definedName name="x2mig1vl">'[5]lam-moi'!#REF!</definedName>
    <definedName name="x2min1nc" localSheetId="1">'[5]lam-moi'!#REF!</definedName>
    <definedName name="x2min1nc">'[5]lam-moi'!#REF!</definedName>
    <definedName name="x2min1vl" localSheetId="1">'[5]lam-moi'!#REF!</definedName>
    <definedName name="x2min1vl">'[5]lam-moi'!#REF!</definedName>
    <definedName name="x2mit1vl" localSheetId="1">'[5]lam-moi'!#REF!</definedName>
    <definedName name="x2mit1vl">'[5]lam-moi'!#REF!</definedName>
    <definedName name="x2mitnc" localSheetId="1">'[5]lam-moi'!#REF!</definedName>
    <definedName name="x2mitnc">'[5]lam-moi'!#REF!</definedName>
    <definedName name="XA" localSheetId="1">#REF!</definedName>
    <definedName name="XA">#REF!</definedName>
    <definedName name="xang" localSheetId="1">#REF!</definedName>
    <definedName name="xang">#REF!</definedName>
    <definedName name="xaydung">[195]XL4Poppy!$B$1:$B$16</definedName>
    <definedName name="XB_80" localSheetId="1">#REF!</definedName>
    <definedName name="XB_80">#REF!</definedName>
    <definedName name="XBCNCKT">5600</definedName>
    <definedName name="xc" localSheetId="1">#REF!</definedName>
    <definedName name="xc">#REF!</definedName>
    <definedName name="XCCT">0.5</definedName>
    <definedName name="xcp" localSheetId="1">#REF!</definedName>
    <definedName name="xcp">#REF!</definedName>
    <definedName name="xd0.6" localSheetId="7">#REF!</definedName>
    <definedName name="xd0.6" localSheetId="8">#REF!</definedName>
    <definedName name="xd0.6" localSheetId="1">#REF!</definedName>
    <definedName name="xd0.6">#REF!</definedName>
    <definedName name="xd1.3" localSheetId="7">#REF!</definedName>
    <definedName name="xd1.3" localSheetId="8">#REF!</definedName>
    <definedName name="xd1.3" localSheetId="1">#REF!</definedName>
    <definedName name="xd1.3">#REF!</definedName>
    <definedName name="xd1.5" localSheetId="7">#REF!</definedName>
    <definedName name="xd1.5" localSheetId="8">#REF!</definedName>
    <definedName name="xd1.5" localSheetId="1">#REF!</definedName>
    <definedName name="xd1.5">#REF!</definedName>
    <definedName name="XDKH2016" localSheetId="1" hidden="1">{"'Sheet1'!$L$16"}</definedName>
    <definedName name="XDKH2016" localSheetId="2" hidden="1">{"'Sheet1'!$L$16"}</definedName>
    <definedName name="XDKH2016" localSheetId="3" hidden="1">{"'Sheet1'!$L$16"}</definedName>
    <definedName name="XDKH2016" localSheetId="4" hidden="1">{"'Sheet1'!$L$16"}</definedName>
    <definedName name="XDKH2016" hidden="1">{"'Sheet1'!$L$16"}</definedName>
    <definedName name="xdra" localSheetId="1">[53]sheet12!#REF!</definedName>
    <definedName name="xdra">[53]sheet12!#REF!</definedName>
    <definedName name="xdsnc" localSheetId="1">[5]gtrinh!#REF!</definedName>
    <definedName name="xdsnc">[5]gtrinh!#REF!</definedName>
    <definedName name="xdsvl" localSheetId="1">[5]gtrinh!#REF!</definedName>
    <definedName name="xdsvl">[5]gtrinh!#REF!</definedName>
    <definedName name="xelaodam" localSheetId="1">#REF!</definedName>
    <definedName name="xelaodam">#REF!</definedName>
    <definedName name="xerox" localSheetId="1">#REF!</definedName>
    <definedName name="xerox">#REF!</definedName>
    <definedName name="xethung10t" localSheetId="1">#REF!</definedName>
    <definedName name="xethung10t">#REF!</definedName>
    <definedName name="xetreo" localSheetId="1">#REF!</definedName>
    <definedName name="xetreo">#REF!</definedName>
    <definedName name="xfco" localSheetId="7">#REF!</definedName>
    <definedName name="xfco" localSheetId="8">#REF!</definedName>
    <definedName name="xfco" localSheetId="1">#REF!</definedName>
    <definedName name="xfco">#REF!</definedName>
    <definedName name="xfco3p" localSheetId="7">#REF!</definedName>
    <definedName name="xfco3p" localSheetId="8">#REF!</definedName>
    <definedName name="xfco3p" localSheetId="1">#REF!</definedName>
    <definedName name="xfco3p">#REF!</definedName>
    <definedName name="XFCOnc" localSheetId="7">#REF!</definedName>
    <definedName name="XFCOnc" localSheetId="8">#REF!</definedName>
    <definedName name="XFCOnc" localSheetId="1">#REF!</definedName>
    <definedName name="XFCOnc">#REF!</definedName>
    <definedName name="xfconc3p">'[5]CHITIET VL-NC'!$G$94</definedName>
    <definedName name="xfcotnc" localSheetId="7">#REF!</definedName>
    <definedName name="xfcotnc" localSheetId="8">#REF!</definedName>
    <definedName name="xfcotnc" localSheetId="1">#REF!</definedName>
    <definedName name="xfcotnc">#REF!</definedName>
    <definedName name="xfcotvl" localSheetId="7">#REF!</definedName>
    <definedName name="xfcotvl" localSheetId="8">#REF!</definedName>
    <definedName name="xfcotvl" localSheetId="1">#REF!</definedName>
    <definedName name="xfcotvl">#REF!</definedName>
    <definedName name="XFCOvl" localSheetId="7">#REF!</definedName>
    <definedName name="XFCOvl" localSheetId="8">#REF!</definedName>
    <definedName name="XFCOvl" localSheetId="1">#REF!</definedName>
    <definedName name="XFCOvl">#REF!</definedName>
    <definedName name="xfcovl3p">'[5]CHITIET VL-NC'!$G$90</definedName>
    <definedName name="xfnc" localSheetId="1">'[5]lam-moi'!#REF!</definedName>
    <definedName name="xfnc">'[5]lam-moi'!#REF!</definedName>
    <definedName name="xfvl" localSheetId="1">'[5]lam-moi'!#REF!</definedName>
    <definedName name="xfvl">'[5]lam-moi'!#REF!</definedName>
    <definedName name="xgc100" localSheetId="7">#REF!</definedName>
    <definedName name="xgc100" localSheetId="8">#REF!</definedName>
    <definedName name="xgc100" localSheetId="1">#REF!</definedName>
    <definedName name="xgc100">#REF!</definedName>
    <definedName name="xgc150" localSheetId="7">#REF!</definedName>
    <definedName name="xgc150" localSheetId="8">#REF!</definedName>
    <definedName name="xgc150" localSheetId="1">#REF!</definedName>
    <definedName name="xgc150">#REF!</definedName>
    <definedName name="xgc200" localSheetId="7">#REF!</definedName>
    <definedName name="xgc200" localSheetId="8">#REF!</definedName>
    <definedName name="xgc200" localSheetId="1">#REF!</definedName>
    <definedName name="xgc200">#REF!</definedName>
    <definedName name="xh" localSheetId="7">#REF!</definedName>
    <definedName name="xh" localSheetId="8">#REF!</definedName>
    <definedName name="xh" localSheetId="1">#REF!</definedName>
    <definedName name="xh">#REF!</definedName>
    <definedName name="xhn" localSheetId="7">#REF!</definedName>
    <definedName name="xhn" localSheetId="8">#REF!</definedName>
    <definedName name="xhn" localSheetId="1">#REF!</definedName>
    <definedName name="xhn">#REF!</definedName>
    <definedName name="xhnnc" localSheetId="1">'[5]lam-moi'!#REF!</definedName>
    <definedName name="xhnnc">'[5]lam-moi'!#REF!</definedName>
    <definedName name="xhnvl" localSheetId="1">'[5]lam-moi'!#REF!</definedName>
    <definedName name="xhnvl">'[5]lam-moi'!#REF!</definedName>
    <definedName name="xi" localSheetId="1">#REF!</definedName>
    <definedName name="xi">#REF!</definedName>
    <definedName name="xig" localSheetId="7">#REF!</definedName>
    <definedName name="xig" localSheetId="8">#REF!</definedName>
    <definedName name="xig" localSheetId="1">#REF!</definedName>
    <definedName name="xig">#REF!</definedName>
    <definedName name="xig1" localSheetId="7">#REF!</definedName>
    <definedName name="xig1" localSheetId="8">#REF!</definedName>
    <definedName name="xig1" localSheetId="1">#REF!</definedName>
    <definedName name="xig1">#REF!</definedName>
    <definedName name="xig1nc" localSheetId="1">'[5]lam-moi'!#REF!</definedName>
    <definedName name="xig1nc">'[5]lam-moi'!#REF!</definedName>
    <definedName name="xig1p" localSheetId="7">#REF!</definedName>
    <definedName name="xig1p" localSheetId="8">#REF!</definedName>
    <definedName name="xig1p" localSheetId="1">#REF!</definedName>
    <definedName name="xig1p">#REF!</definedName>
    <definedName name="xig1pnc" localSheetId="1">'[5]lam-moi'!#REF!</definedName>
    <definedName name="xig1pnc">'[5]lam-moi'!#REF!</definedName>
    <definedName name="xig1pvl" localSheetId="1">'[5]lam-moi'!#REF!</definedName>
    <definedName name="xig1pvl">'[5]lam-moi'!#REF!</definedName>
    <definedName name="xig1vl" localSheetId="1">'[5]lam-moi'!#REF!</definedName>
    <definedName name="xig1vl">'[5]lam-moi'!#REF!</definedName>
    <definedName name="xig2nc" localSheetId="1">'[5]lam-moi'!#REF!</definedName>
    <definedName name="xig2nc">'[5]lam-moi'!#REF!</definedName>
    <definedName name="xig2vl" localSheetId="1">'[5]lam-moi'!#REF!</definedName>
    <definedName name="xig2vl">'[5]lam-moi'!#REF!</definedName>
    <definedName name="xig3p" localSheetId="7">#REF!</definedName>
    <definedName name="xig3p" localSheetId="8">#REF!</definedName>
    <definedName name="xig3p" localSheetId="1">#REF!</definedName>
    <definedName name="xig3p">#REF!</definedName>
    <definedName name="xiggnc">'[5]CHITIET VL-NC'!$G$57</definedName>
    <definedName name="xiggvl">'[5]CHITIET VL-NC'!$G$53</definedName>
    <definedName name="XIGnc" localSheetId="7">#REF!</definedName>
    <definedName name="XIGnc" localSheetId="8">#REF!</definedName>
    <definedName name="XIGnc" localSheetId="1">#REF!</definedName>
    <definedName name="XIGnc">#REF!</definedName>
    <definedName name="xignc3p" localSheetId="1">#REF!</definedName>
    <definedName name="xignc3p">#REF!</definedName>
    <definedName name="XIGvc" localSheetId="7">#REF!</definedName>
    <definedName name="XIGvc" localSheetId="8">#REF!</definedName>
    <definedName name="XIGvc" localSheetId="1">#REF!</definedName>
    <definedName name="XIGvc">#REF!</definedName>
    <definedName name="XIGvl" localSheetId="7">#REF!</definedName>
    <definedName name="XIGvl" localSheetId="8">#REF!</definedName>
    <definedName name="XIGvl" localSheetId="1">#REF!</definedName>
    <definedName name="XIGvl">#REF!</definedName>
    <definedName name="xigvl3p" localSheetId="1">#REF!</definedName>
    <definedName name="xigvl3p">#REF!</definedName>
    <definedName name="Xim_ng_PC40">'[20]he so'!$B$21</definedName>
    <definedName name="ximang" localSheetId="7">#REF!</definedName>
    <definedName name="ximang" localSheetId="8">#REF!</definedName>
    <definedName name="ximang" localSheetId="1">#REF!</definedName>
    <definedName name="ximang">#REF!</definedName>
    <definedName name="XiMangPCB30" localSheetId="1">[59]T.Tinh!#REF!</definedName>
    <definedName name="XiMangPCB30">[59]T.Tinh!#REF!</definedName>
    <definedName name="xin" localSheetId="7">#REF!</definedName>
    <definedName name="xin" localSheetId="8">#REF!</definedName>
    <definedName name="xin" localSheetId="1">#REF!</definedName>
    <definedName name="xin">#REF!</definedName>
    <definedName name="xin190" localSheetId="7">#REF!</definedName>
    <definedName name="xin190" localSheetId="8">#REF!</definedName>
    <definedName name="xin190" localSheetId="1">#REF!</definedName>
    <definedName name="xin190">#REF!</definedName>
    <definedName name="xin1903p" localSheetId="7">#REF!</definedName>
    <definedName name="xin1903p" localSheetId="8">#REF!</definedName>
    <definedName name="xin1903p" localSheetId="1">#REF!</definedName>
    <definedName name="xin1903p">#REF!</definedName>
    <definedName name="xin190nc" localSheetId="1">'[5]lam-moi'!#REF!</definedName>
    <definedName name="xin190nc">'[5]lam-moi'!#REF!</definedName>
    <definedName name="xin190nc3p">'[5]CHITIET VL-NC'!$G$76</definedName>
    <definedName name="xin190vl" localSheetId="1">'[5]lam-moi'!#REF!</definedName>
    <definedName name="xin190vl">'[5]lam-moi'!#REF!</definedName>
    <definedName name="xin190vl3p">'[5]CHITIET VL-NC'!$G$72</definedName>
    <definedName name="xin2903p" localSheetId="1">#REF!</definedName>
    <definedName name="xin2903p">#REF!</definedName>
    <definedName name="xin290nc3p" localSheetId="1">#REF!</definedName>
    <definedName name="xin290nc3p">#REF!</definedName>
    <definedName name="xin290vl3p" localSheetId="1">#REF!</definedName>
    <definedName name="xin290vl3p">#REF!</definedName>
    <definedName name="xin3p" localSheetId="7">#REF!</definedName>
    <definedName name="xin3p" localSheetId="8">#REF!</definedName>
    <definedName name="xin3p" localSheetId="1">#REF!</definedName>
    <definedName name="xin3p">#REF!</definedName>
    <definedName name="xin901nc" localSheetId="1">'[5]lam-moi'!#REF!</definedName>
    <definedName name="xin901nc">'[5]lam-moi'!#REF!</definedName>
    <definedName name="xin901vl" localSheetId="1">'[5]lam-moi'!#REF!</definedName>
    <definedName name="xin901vl">'[5]lam-moi'!#REF!</definedName>
    <definedName name="xind" localSheetId="7">#REF!</definedName>
    <definedName name="xind" localSheetId="8">#REF!</definedName>
    <definedName name="xind" localSheetId="1">#REF!</definedName>
    <definedName name="xind">#REF!</definedName>
    <definedName name="xind1p" localSheetId="7">#REF!</definedName>
    <definedName name="xind1p" localSheetId="8">#REF!</definedName>
    <definedName name="xind1p" localSheetId="1">#REF!</definedName>
    <definedName name="xind1p">#REF!</definedName>
    <definedName name="xind1pnc" localSheetId="1">'[5]lam-moi'!#REF!</definedName>
    <definedName name="xind1pnc">'[5]lam-moi'!#REF!</definedName>
    <definedName name="xind1pvl" localSheetId="1">'[5]lam-moi'!#REF!</definedName>
    <definedName name="xind1pvl">'[5]lam-moi'!#REF!</definedName>
    <definedName name="xind3p" localSheetId="7">#REF!</definedName>
    <definedName name="xind3p" localSheetId="8">#REF!</definedName>
    <definedName name="xind3p" localSheetId="1">#REF!</definedName>
    <definedName name="xind3p">#REF!</definedName>
    <definedName name="xindnc" localSheetId="1">'[5]lam-moi'!#REF!</definedName>
    <definedName name="xindnc">'[5]lam-moi'!#REF!</definedName>
    <definedName name="xindnc1p" localSheetId="7">#REF!</definedName>
    <definedName name="xindnc1p" localSheetId="8">#REF!</definedName>
    <definedName name="xindnc1p" localSheetId="1">#REF!</definedName>
    <definedName name="xindnc1p">#REF!</definedName>
    <definedName name="xindnc3p">'[5]CHITIET VL-NC'!$G$85</definedName>
    <definedName name="xindvl" localSheetId="1">'[5]lam-moi'!#REF!</definedName>
    <definedName name="xindvl">'[5]lam-moi'!#REF!</definedName>
    <definedName name="xindvl1p" localSheetId="7">#REF!</definedName>
    <definedName name="xindvl1p" localSheetId="8">#REF!</definedName>
    <definedName name="xindvl1p" localSheetId="1">#REF!</definedName>
    <definedName name="xindvl1p">#REF!</definedName>
    <definedName name="xindvl3p">'[5]CHITIET VL-NC'!$G$80</definedName>
    <definedName name="xing1p" localSheetId="7">#REF!</definedName>
    <definedName name="xing1p" localSheetId="8">#REF!</definedName>
    <definedName name="xing1p" localSheetId="1">#REF!</definedName>
    <definedName name="xing1p">#REF!</definedName>
    <definedName name="xing1pnc" localSheetId="1">'[5]lam-moi'!#REF!</definedName>
    <definedName name="xing1pnc">'[5]lam-moi'!#REF!</definedName>
    <definedName name="xing1pvl" localSheetId="1">'[5]lam-moi'!#REF!</definedName>
    <definedName name="xing1pvl">'[5]lam-moi'!#REF!</definedName>
    <definedName name="xingnc1p" localSheetId="7">#REF!</definedName>
    <definedName name="xingnc1p" localSheetId="8">#REF!</definedName>
    <definedName name="xingnc1p" localSheetId="1">#REF!</definedName>
    <definedName name="xingnc1p">#REF!</definedName>
    <definedName name="xingvl1p" localSheetId="7">#REF!</definedName>
    <definedName name="xingvl1p" localSheetId="8">#REF!</definedName>
    <definedName name="xingvl1p" localSheetId="1">#REF!</definedName>
    <definedName name="xingvl1p">#REF!</definedName>
    <definedName name="XINnc" localSheetId="7">#REF!</definedName>
    <definedName name="XINnc" localSheetId="8">#REF!</definedName>
    <definedName name="XINnc" localSheetId="1">#REF!</definedName>
    <definedName name="XINnc">#REF!</definedName>
    <definedName name="xinnc3p" localSheetId="1">#REF!</definedName>
    <definedName name="xinnc3p">#REF!</definedName>
    <definedName name="xint1p" localSheetId="7">#REF!</definedName>
    <definedName name="xint1p" localSheetId="8">#REF!</definedName>
    <definedName name="xint1p" localSheetId="1">#REF!</definedName>
    <definedName name="xint1p">#REF!</definedName>
    <definedName name="XINvc" localSheetId="7">#REF!</definedName>
    <definedName name="XINvc" localSheetId="8">#REF!</definedName>
    <definedName name="XINvc" localSheetId="1">#REF!</definedName>
    <definedName name="XINvc">#REF!</definedName>
    <definedName name="XINvl" localSheetId="7">#REF!</definedName>
    <definedName name="XINvl" localSheetId="8">#REF!</definedName>
    <definedName name="XINvl" localSheetId="1">#REF!</definedName>
    <definedName name="XINvl">#REF!</definedName>
    <definedName name="xinvl3p" localSheetId="1">#REF!</definedName>
    <definedName name="xinvl3p">#REF!</definedName>
    <definedName name="xit" localSheetId="7">#REF!</definedName>
    <definedName name="xit" localSheetId="8">#REF!</definedName>
    <definedName name="xit" localSheetId="1">#REF!</definedName>
    <definedName name="xit">#REF!</definedName>
    <definedName name="xit1" localSheetId="7">#REF!</definedName>
    <definedName name="xit1" localSheetId="8">#REF!</definedName>
    <definedName name="xit1" localSheetId="1">#REF!</definedName>
    <definedName name="xit1">#REF!</definedName>
    <definedName name="xit1nc" localSheetId="1">'[5]lam-moi'!#REF!</definedName>
    <definedName name="xit1nc">'[5]lam-moi'!#REF!</definedName>
    <definedName name="xit1p" localSheetId="7">#REF!</definedName>
    <definedName name="xit1p" localSheetId="8">#REF!</definedName>
    <definedName name="xit1p" localSheetId="1">#REF!</definedName>
    <definedName name="xit1p">#REF!</definedName>
    <definedName name="xit1pnc" localSheetId="1">'[5]lam-moi'!#REF!</definedName>
    <definedName name="xit1pnc">'[5]lam-moi'!#REF!</definedName>
    <definedName name="xit1pvl" localSheetId="1">'[5]lam-moi'!#REF!</definedName>
    <definedName name="xit1pvl">'[5]lam-moi'!#REF!</definedName>
    <definedName name="xit1vl" localSheetId="1">'[5]lam-moi'!#REF!</definedName>
    <definedName name="xit1vl">'[5]lam-moi'!#REF!</definedName>
    <definedName name="xit2nc" localSheetId="1">'[5]lam-moi'!#REF!</definedName>
    <definedName name="xit2nc">'[5]lam-moi'!#REF!</definedName>
    <definedName name="xit2nc3p" localSheetId="1">#REF!</definedName>
    <definedName name="xit2nc3p">#REF!</definedName>
    <definedName name="xit2vl" localSheetId="1">'[5]lam-moi'!#REF!</definedName>
    <definedName name="xit2vl">'[5]lam-moi'!#REF!</definedName>
    <definedName name="xit2vl3p" localSheetId="1">#REF!</definedName>
    <definedName name="xit2vl3p">#REF!</definedName>
    <definedName name="xit3p" localSheetId="7">#REF!</definedName>
    <definedName name="xit3p" localSheetId="8">#REF!</definedName>
    <definedName name="xit3p" localSheetId="1">#REF!</definedName>
    <definedName name="xit3p">#REF!</definedName>
    <definedName name="XITnc" localSheetId="7">#REF!</definedName>
    <definedName name="XITnc" localSheetId="8">#REF!</definedName>
    <definedName name="XITnc" localSheetId="1">#REF!</definedName>
    <definedName name="XITnc">#REF!</definedName>
    <definedName name="xitnc3p" localSheetId="1">#REF!</definedName>
    <definedName name="xitnc3p">#REF!</definedName>
    <definedName name="xittnc">'[5]CHITIET VL-NC'!$G$48</definedName>
    <definedName name="xittvl">'[5]CHITIET VL-NC'!$G$44</definedName>
    <definedName name="XITvc" localSheetId="7">#REF!</definedName>
    <definedName name="XITvc" localSheetId="8">#REF!</definedName>
    <definedName name="XITvc" localSheetId="1">#REF!</definedName>
    <definedName name="XITvc">#REF!</definedName>
    <definedName name="XITvl" localSheetId="7">#REF!</definedName>
    <definedName name="XITvl" localSheetId="8">#REF!</definedName>
    <definedName name="XITvl" localSheetId="1">#REF!</definedName>
    <definedName name="XITvl">#REF!</definedName>
    <definedName name="xitvl3p" localSheetId="1">#REF!</definedName>
    <definedName name="xitvl3p">#REF!</definedName>
    <definedName name="xk0.6" localSheetId="7">#REF!</definedName>
    <definedName name="xk0.6" localSheetId="8">#REF!</definedName>
    <definedName name="xk0.6" localSheetId="1">#REF!</definedName>
    <definedName name="xk0.6">#REF!</definedName>
    <definedName name="xk1.3" localSheetId="7">#REF!</definedName>
    <definedName name="xk1.3" localSheetId="8">#REF!</definedName>
    <definedName name="xk1.3" localSheetId="1">#REF!</definedName>
    <definedName name="xk1.3">#REF!</definedName>
    <definedName name="xk1.5" localSheetId="7">#REF!</definedName>
    <definedName name="xk1.5" localSheetId="8">#REF!</definedName>
    <definedName name="xk1.5" localSheetId="1">#REF!</definedName>
    <definedName name="xk1.5">#REF!</definedName>
    <definedName name="XL" localSheetId="1">#REF!</definedName>
    <definedName name="XL">#REF!</definedName>
    <definedName name="XL_TBA" localSheetId="1">#REF!</definedName>
    <definedName name="XL_TBA">#REF!</definedName>
    <definedName name="xlc" localSheetId="1">#REF!</definedName>
    <definedName name="xlc">#REF!</definedName>
    <definedName name="xld1.4" localSheetId="7">#REF!</definedName>
    <definedName name="xld1.4" localSheetId="8">#REF!</definedName>
    <definedName name="xld1.4" localSheetId="1">#REF!</definedName>
    <definedName name="xld1.4">#REF!</definedName>
    <definedName name="xlk" localSheetId="1">#REF!</definedName>
    <definedName name="xlk">#REF!</definedName>
    <definedName name="xlk1.4" localSheetId="7">#REF!</definedName>
    <definedName name="xlk1.4" localSheetId="8">#REF!</definedName>
    <definedName name="xlk1.4" localSheetId="1">#REF!</definedName>
    <definedName name="xlk1.4">#REF!</definedName>
    <definedName name="XLP" localSheetId="1">#REF!</definedName>
    <definedName name="XLP">#REF!</definedName>
    <definedName name="xls" localSheetId="7" hidden="1">{"'Sheet1'!$L$16"}</definedName>
    <definedName name="xls" localSheetId="8" hidden="1">{"'Sheet1'!$L$16"}</definedName>
    <definedName name="xls" localSheetId="1" hidden="1">{"'Sheet1'!$L$16"}</definedName>
    <definedName name="xls" localSheetId="2" hidden="1">{"'Sheet1'!$L$16"}</definedName>
    <definedName name="xls" localSheetId="3" hidden="1">{"'Sheet1'!$L$16"}</definedName>
    <definedName name="xls" localSheetId="4" hidden="1">{"'Sheet1'!$L$16"}</definedName>
    <definedName name="xls" hidden="1">{"'Sheet1'!$L$16"}</definedName>
    <definedName name="xlttbninh" localSheetId="7" hidden="1">{"'Sheet1'!$L$16"}</definedName>
    <definedName name="xlttbninh" localSheetId="8" hidden="1">{"'Sheet1'!$L$16"}</definedName>
    <definedName name="xlttbninh" localSheetId="1" hidden="1">{"'Sheet1'!$L$16"}</definedName>
    <definedName name="xlttbninh" localSheetId="2" hidden="1">{"'Sheet1'!$L$16"}</definedName>
    <definedName name="xlttbninh" localSheetId="3" hidden="1">{"'Sheet1'!$L$16"}</definedName>
    <definedName name="xlttbninh" localSheetId="4" hidden="1">{"'Sheet1'!$L$16"}</definedName>
    <definedName name="xlttbninh" hidden="1">{"'Sheet1'!$L$16"}</definedName>
    <definedName name="XLxa" localSheetId="1">#REF!</definedName>
    <definedName name="XLxa">#REF!</definedName>
    <definedName name="XM" localSheetId="7">#REF!</definedName>
    <definedName name="XM" localSheetId="8">#REF!</definedName>
    <definedName name="XM" localSheetId="1">#REF!</definedName>
    <definedName name="XM">#REF!</definedName>
    <definedName name="XM.M10.1" localSheetId="1">'[196]Giai trinh'!#REF!</definedName>
    <definedName name="XM.M10.1">'[196]Giai trinh'!#REF!</definedName>
    <definedName name="XM.M10.2" localSheetId="1">'[196]Giai trinh'!#REF!</definedName>
    <definedName name="XM.M10.2">'[196]Giai trinh'!#REF!</definedName>
    <definedName name="XM.MDT" localSheetId="1">'[196]Giai trinh'!#REF!</definedName>
    <definedName name="XM.MDT">'[196]Giai trinh'!#REF!</definedName>
    <definedName name="xmcax" localSheetId="7">#REF!</definedName>
    <definedName name="xmcax" localSheetId="8">#REF!</definedName>
    <definedName name="xmcax" localSheetId="1">#REF!</definedName>
    <definedName name="xmcax">#REF!</definedName>
    <definedName name="xn" localSheetId="7">#REF!</definedName>
    <definedName name="xn" localSheetId="8">#REF!</definedName>
    <definedName name="xn" localSheetId="1">#REF!</definedName>
    <definedName name="xn">#REF!</definedName>
    <definedName name="xo" localSheetId="1">[197]So!#REF!</definedName>
    <definedName name="xo">[197]So!#REF!</definedName>
    <definedName name="xp" localSheetId="1">#REF!</definedName>
    <definedName name="xp">#REF!</definedName>
    <definedName name="xr1nc" localSheetId="1">'[5]lam-moi'!#REF!</definedName>
    <definedName name="xr1nc">'[5]lam-moi'!#REF!</definedName>
    <definedName name="xr1vl" localSheetId="1">'[5]lam-moi'!#REF!</definedName>
    <definedName name="xr1vl">'[5]lam-moi'!#REF!</definedName>
    <definedName name="XTKKTTC">7500</definedName>
    <definedName name="xtr3pnc" localSheetId="1">[5]gtrinh!#REF!</definedName>
    <definedName name="xtr3pnc">[5]gtrinh!#REF!</definedName>
    <definedName name="xtr3pvl" localSheetId="1">[5]gtrinh!#REF!</definedName>
    <definedName name="xtr3pvl">[5]gtrinh!#REF!</definedName>
    <definedName name="xuat_hien">[198]DTCT!$D$10:$D$283</definedName>
    <definedName name="Xuat_hien1">[199]DTCT!$A$7:$A$157</definedName>
    <definedName name="xuatthan" localSheetId="1">#REF!</definedName>
    <definedName name="xuatthan">#REF!</definedName>
    <definedName name="xuclat1" localSheetId="1">#REF!</definedName>
    <definedName name="xuclat1">#REF!</definedName>
    <definedName name="xx" localSheetId="7">#REF!</definedName>
    <definedName name="xx" localSheetId="8">#REF!</definedName>
    <definedName name="xx" localSheetId="1">#REF!</definedName>
    <definedName name="xx">#REF!</definedName>
    <definedName name="y" localSheetId="7">#REF!</definedName>
    <definedName name="y" localSheetId="8">#REF!</definedName>
    <definedName name="y" localSheetId="1">#REF!</definedName>
    <definedName name="y">#REF!</definedName>
    <definedName name="y_1I" localSheetId="1">'[88]13.BANG CT'!#REF!</definedName>
    <definedName name="y_1I">'[88]13.BANG CT'!#REF!</definedName>
    <definedName name="y_1II" localSheetId="1">'[88]13.BANG CT'!#REF!</definedName>
    <definedName name="y_1II">'[88]13.BANG CT'!#REF!</definedName>
    <definedName name="y_1III" localSheetId="1">'[88]13.BANG CT'!#REF!</definedName>
    <definedName name="y_1III">'[88]13.BANG CT'!#REF!</definedName>
    <definedName name="y_1IV" localSheetId="1">'[88]13.BANG CT'!#REF!</definedName>
    <definedName name="y_1IV">'[88]13.BANG CT'!#REF!</definedName>
    <definedName name="y_2I" localSheetId="1">'[88]13.BANG CT'!#REF!</definedName>
    <definedName name="y_2I">'[88]13.BANG CT'!#REF!</definedName>
    <definedName name="y_2II" localSheetId="1">'[88]13.BANG CT'!#REF!</definedName>
    <definedName name="y_2II">'[88]13.BANG CT'!#REF!</definedName>
    <definedName name="y_2III" localSheetId="1">'[88]13.BANG CT'!#REF!</definedName>
    <definedName name="y_2III">'[88]13.BANG CT'!#REF!</definedName>
    <definedName name="y_2IV" localSheetId="1">'[88]13.BANG CT'!#REF!</definedName>
    <definedName name="y_2IV">'[88]13.BANG CT'!#REF!</definedName>
    <definedName name="y_3I" localSheetId="1">'[88]13.BANG CT'!#REF!</definedName>
    <definedName name="y_3I">'[88]13.BANG CT'!#REF!</definedName>
    <definedName name="y_3II" localSheetId="1">'[88]13.BANG CT'!#REF!</definedName>
    <definedName name="y_3II">'[88]13.BANG CT'!#REF!</definedName>
    <definedName name="y_3III" localSheetId="1">'[88]13.BANG CT'!#REF!</definedName>
    <definedName name="y_3III">'[88]13.BANG CT'!#REF!</definedName>
    <definedName name="y_3IV" localSheetId="1">'[88]13.BANG CT'!#REF!</definedName>
    <definedName name="y_3IV">'[88]13.BANG CT'!#REF!</definedName>
    <definedName name="y_4I" localSheetId="1">'[88]13.BANG CT'!#REF!</definedName>
    <definedName name="y_4I">'[88]13.BANG CT'!#REF!</definedName>
    <definedName name="y_4II" localSheetId="1">'[88]13.BANG CT'!#REF!</definedName>
    <definedName name="y_4II">'[88]13.BANG CT'!#REF!</definedName>
    <definedName name="y_4III" localSheetId="1">'[88]13.BANG CT'!#REF!</definedName>
    <definedName name="y_4III">'[88]13.BANG CT'!#REF!</definedName>
    <definedName name="y_4IV" localSheetId="1">'[88]13.BANG CT'!#REF!</definedName>
    <definedName name="y_4IV">'[88]13.BANG CT'!#REF!</definedName>
    <definedName name="y_9bI" localSheetId="1">'[88]13.BANG CT'!#REF!</definedName>
    <definedName name="y_9bI">'[88]13.BANG CT'!#REF!</definedName>
    <definedName name="y_9bII" localSheetId="1">'[88]13.BANG CT'!#REF!</definedName>
    <definedName name="y_9bII">'[88]13.BANG CT'!#REF!</definedName>
    <definedName name="y_9bIII" localSheetId="1">'[88]13.BANG CT'!#REF!</definedName>
    <definedName name="y_9bIII">'[88]13.BANG CT'!#REF!</definedName>
    <definedName name="y_9bIV" localSheetId="1">'[88]13.BANG CT'!#REF!</definedName>
    <definedName name="y_9bIV">'[88]13.BANG CT'!#REF!</definedName>
    <definedName name="y_9I" localSheetId="1">'[88]13.BANG CT'!#REF!</definedName>
    <definedName name="y_9I">'[88]13.BANG CT'!#REF!</definedName>
    <definedName name="y_9II" localSheetId="1">'[88]13.BANG CT'!#REF!</definedName>
    <definedName name="y_9II">'[88]13.BANG CT'!#REF!</definedName>
    <definedName name="y_9III" localSheetId="1">'[88]13.BANG CT'!#REF!</definedName>
    <definedName name="y_9III">'[88]13.BANG CT'!#REF!</definedName>
    <definedName name="y_9IV" localSheetId="1">'[88]13.BANG CT'!#REF!</definedName>
    <definedName name="y_9IV">'[88]13.BANG CT'!#REF!</definedName>
    <definedName name="y_list" localSheetId="1">#REF!</definedName>
    <definedName name="y_list">#REF!</definedName>
    <definedName name="ybc" localSheetId="1">[15]Girder!#REF!</definedName>
    <definedName name="ybc">[15]Girder!#REF!</definedName>
    <definedName name="ycp" localSheetId="1">#REF!</definedName>
    <definedName name="ycp">#REF!</definedName>
    <definedName name="yen" localSheetId="1" hidden="1">{"'Sheet1'!$L$16"}</definedName>
    <definedName name="yen" localSheetId="2" hidden="1">{"'Sheet1'!$L$16"}</definedName>
    <definedName name="yen" localSheetId="3" hidden="1">{"'Sheet1'!$L$16"}</definedName>
    <definedName name="yen" localSheetId="4" hidden="1">{"'Sheet1'!$L$16"}</definedName>
    <definedName name="yen" hidden="1">{"'Sheet1'!$L$16"}</definedName>
    <definedName name="YeNuong" localSheetId="1">[46]BK04!#REF!</definedName>
    <definedName name="YeNuong">[46]BK04!#REF!</definedName>
    <definedName name="yi" localSheetId="1">[31]Sheet1!#REF!</definedName>
    <definedName name="yi">[31]Sheet1!#REF!</definedName>
    <definedName name="YR0" localSheetId="1">#REF!</definedName>
    <definedName name="YR0">#REF!</definedName>
    <definedName name="YRP" localSheetId="1">#REF!</definedName>
    <definedName name="YRP">#REF!</definedName>
    <definedName name="yt" localSheetId="1">[15]Girder!#REF!</definedName>
    <definedName name="yt">[15]Girder!#REF!</definedName>
    <definedName name="ytc" localSheetId="1">[15]Girder!#REF!</definedName>
    <definedName name="ytc">[15]Girder!#REF!</definedName>
    <definedName name="ytd" localSheetId="1">[15]Girder!#REF!</definedName>
    <definedName name="ytd">[15]Girder!#REF!</definedName>
    <definedName name="ytddg" localSheetId="1">#REF!</definedName>
    <definedName name="ytddg">#REF!</definedName>
    <definedName name="Ythd1.5" localSheetId="1">#REF!</definedName>
    <definedName name="Ythd1.5">#REF!</definedName>
    <definedName name="ythdg" localSheetId="1">#REF!</definedName>
    <definedName name="ythdg">#REF!</definedName>
    <definedName name="Ythdgoi" localSheetId="1">#REF!</definedName>
    <definedName name="Ythdgoi">#REF!</definedName>
    <definedName name="z" localSheetId="7">#REF!</definedName>
    <definedName name="z" localSheetId="8">#REF!</definedName>
    <definedName name="Z" localSheetId="1">#REF!</definedName>
    <definedName name="Z">#REF!</definedName>
    <definedName name="Z_" localSheetId="1">[15]Girder!#REF!</definedName>
    <definedName name="Z_">[15]Girder!#REF!</definedName>
    <definedName name="zl" localSheetId="1">#REF!</definedName>
    <definedName name="zl">#REF!</definedName>
    <definedName name="Ztl">'[68]Ket qua'!$J$4:$J$531</definedName>
    <definedName name="Zw" localSheetId="1">#REF!</definedName>
    <definedName name="Zw">#REF!</definedName>
    <definedName name="ZXD" localSheetId="7">#REF!</definedName>
    <definedName name="ZXD" localSheetId="8">#REF!</definedName>
    <definedName name="ZXD" localSheetId="1">#REF!</definedName>
    <definedName name="ZXD">#REF!</definedName>
    <definedName name="ZYX" localSheetId="7">#REF!</definedName>
    <definedName name="ZYX" localSheetId="8">#REF!</definedName>
    <definedName name="ZYX" localSheetId="1">#REF!</definedName>
    <definedName name="ZYX">#REF!</definedName>
    <definedName name="ZZZ" localSheetId="7">#REF!</definedName>
    <definedName name="ZZZ" localSheetId="8">#REF!</definedName>
    <definedName name="ZZZ" localSheetId="1">#REF!</definedName>
    <definedName name="ZZZ">#REF!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 i="16" l="1"/>
  <c r="P12" i="16"/>
  <c r="R12" i="16"/>
  <c r="S12" i="16" s="1"/>
  <c r="R9" i="16"/>
  <c r="Q12" i="16"/>
  <c r="P20" i="21"/>
  <c r="Q14" i="16" l="1"/>
  <c r="P21" i="16"/>
  <c r="Q19" i="16" s="1"/>
  <c r="S19" i="16" s="1"/>
  <c r="P20" i="16"/>
  <c r="T15" i="16" l="1"/>
  <c r="Q2" i="16"/>
  <c r="Q10" i="16"/>
  <c r="Q6" i="16" s="1"/>
  <c r="P6" i="16"/>
  <c r="S6" i="16" s="1"/>
  <c r="S2" i="16" s="1"/>
  <c r="P8" i="16"/>
  <c r="P7" i="16"/>
  <c r="N13" i="16"/>
  <c r="N6" i="16"/>
  <c r="O6" i="16"/>
  <c r="S7" i="16"/>
  <c r="T7" i="16" l="1"/>
  <c r="Q3" i="16"/>
  <c r="Q1" i="16"/>
  <c r="P3" i="16"/>
  <c r="T6" i="16"/>
  <c r="H126" i="16"/>
  <c r="T56" i="23" l="1"/>
  <c r="P56" i="23"/>
  <c r="L56" i="23"/>
  <c r="U55" i="23"/>
  <c r="T55" i="23"/>
  <c r="S55" i="23"/>
  <c r="R55" i="23"/>
  <c r="Q55" i="23"/>
  <c r="P55" i="23" s="1"/>
  <c r="L55" i="23" s="1"/>
  <c r="O55" i="23"/>
  <c r="K55" i="23"/>
  <c r="I55" i="23"/>
  <c r="P54" i="23"/>
  <c r="L54" i="23"/>
  <c r="U53" i="23"/>
  <c r="T53" i="23"/>
  <c r="K53" i="23"/>
  <c r="P52" i="23"/>
  <c r="L52" i="23"/>
  <c r="U51" i="23"/>
  <c r="T51" i="23"/>
  <c r="P51" i="23"/>
  <c r="P50" i="23" s="1"/>
  <c r="L51" i="23"/>
  <c r="U50" i="23"/>
  <c r="T50" i="23"/>
  <c r="S50" i="23"/>
  <c r="R50" i="23"/>
  <c r="Q50" i="23"/>
  <c r="O50" i="23"/>
  <c r="L50" i="23"/>
  <c r="K50" i="23"/>
  <c r="I50" i="23"/>
  <c r="P49" i="23"/>
  <c r="L49" i="23"/>
  <c r="U48" i="23"/>
  <c r="T48" i="23"/>
  <c r="P48" i="23"/>
  <c r="L48" i="23"/>
  <c r="T47" i="23"/>
  <c r="P47" i="23"/>
  <c r="L47" i="23"/>
  <c r="T46" i="23"/>
  <c r="P46" i="23"/>
  <c r="L46" i="23"/>
  <c r="T45" i="23"/>
  <c r="P45" i="23"/>
  <c r="L45" i="23" s="1"/>
  <c r="U44" i="23"/>
  <c r="T44" i="23"/>
  <c r="P44" i="23"/>
  <c r="L44" i="23" s="1"/>
  <c r="U43" i="23"/>
  <c r="T43" i="23"/>
  <c r="P43" i="23"/>
  <c r="L43" i="23" s="1"/>
  <c r="K43" i="23"/>
  <c r="U42" i="23"/>
  <c r="U37" i="23" s="1"/>
  <c r="U36" i="23" s="1"/>
  <c r="T42" i="23"/>
  <c r="T37" i="23" s="1"/>
  <c r="T36" i="23" s="1"/>
  <c r="R42" i="23"/>
  <c r="Q42" i="23"/>
  <c r="P42" i="23"/>
  <c r="L42" i="23"/>
  <c r="U41" i="23"/>
  <c r="T41" i="23"/>
  <c r="P41" i="23"/>
  <c r="L41" i="23"/>
  <c r="U40" i="23"/>
  <c r="P40" i="23"/>
  <c r="L40" i="23"/>
  <c r="R39" i="23"/>
  <c r="R37" i="23" s="1"/>
  <c r="R36" i="23" s="1"/>
  <c r="Q39" i="23"/>
  <c r="P38" i="23"/>
  <c r="L38" i="23" s="1"/>
  <c r="S37" i="23"/>
  <c r="S36" i="23" s="1"/>
  <c r="Q37" i="23"/>
  <c r="Q36" i="23" s="1"/>
  <c r="O37" i="23"/>
  <c r="O36" i="23" s="1"/>
  <c r="N37" i="23"/>
  <c r="K37" i="23"/>
  <c r="K36" i="23" s="1"/>
  <c r="I37" i="23"/>
  <c r="N36" i="23"/>
  <c r="J36" i="23"/>
  <c r="I36" i="23"/>
  <c r="O35" i="23"/>
  <c r="R34" i="23"/>
  <c r="Q34" i="23"/>
  <c r="P34" i="23"/>
  <c r="T33" i="23"/>
  <c r="R33" i="23"/>
  <c r="P33" i="23"/>
  <c r="L33" i="23"/>
  <c r="U32" i="23"/>
  <c r="T32" i="23"/>
  <c r="P32" i="23"/>
  <c r="L32" i="23"/>
  <c r="P31" i="23"/>
  <c r="L31" i="23"/>
  <c r="P30" i="23"/>
  <c r="L30" i="23"/>
  <c r="P29" i="23"/>
  <c r="L29" i="23"/>
  <c r="U28" i="23"/>
  <c r="T28" i="23"/>
  <c r="T18" i="23" s="1"/>
  <c r="T7" i="23" s="1"/>
  <c r="P28" i="23"/>
  <c r="L28" i="23"/>
  <c r="R27" i="23"/>
  <c r="Q27" i="23"/>
  <c r="P27" i="23" s="1"/>
  <c r="L27" i="23" s="1"/>
  <c r="P26" i="23"/>
  <c r="P25" i="23"/>
  <c r="L25" i="23" s="1"/>
  <c r="Q24" i="23"/>
  <c r="P24" i="23"/>
  <c r="L24" i="23"/>
  <c r="P23" i="23"/>
  <c r="L23" i="23"/>
  <c r="U22" i="23"/>
  <c r="Q22" i="23"/>
  <c r="P22" i="23" s="1"/>
  <c r="L22" i="23" s="1"/>
  <c r="Q21" i="23"/>
  <c r="P21" i="23"/>
  <c r="L21" i="23" s="1"/>
  <c r="L18" i="23" s="1"/>
  <c r="U20" i="23"/>
  <c r="P20" i="23"/>
  <c r="L20" i="23"/>
  <c r="Q19" i="23"/>
  <c r="P19" i="23"/>
  <c r="L19" i="23"/>
  <c r="U18" i="23"/>
  <c r="S18" i="23"/>
  <c r="R18" i="23"/>
  <c r="Q18" i="23"/>
  <c r="O18" i="23"/>
  <c r="N18" i="23"/>
  <c r="K18" i="23"/>
  <c r="I18" i="23"/>
  <c r="O15" i="23"/>
  <c r="O8" i="23" s="1"/>
  <c r="O7" i="23" s="1"/>
  <c r="O6" i="23" s="1"/>
  <c r="U8" i="23"/>
  <c r="U7" i="23" s="1"/>
  <c r="U6" i="23" s="1"/>
  <c r="T8" i="23"/>
  <c r="R8" i="23"/>
  <c r="Q8" i="23"/>
  <c r="P8" i="23"/>
  <c r="L8" i="23"/>
  <c r="K8" i="23"/>
  <c r="K7" i="23" s="1"/>
  <c r="K6" i="23" s="1"/>
  <c r="I8" i="23"/>
  <c r="I7" i="23" s="1"/>
  <c r="I6" i="23" s="1"/>
  <c r="L7" i="23" l="1"/>
  <c r="P18" i="23"/>
  <c r="P7" i="23" s="1"/>
  <c r="T6" i="23"/>
  <c r="R6" i="23" s="1"/>
  <c r="P39" i="23"/>
  <c r="L39" i="23" s="1"/>
  <c r="L37" i="23" s="1"/>
  <c r="L36" i="23" s="1"/>
  <c r="L6" i="23" l="1"/>
  <c r="P37" i="23"/>
  <c r="P36" i="23" s="1"/>
  <c r="P6" i="23" s="1"/>
  <c r="D14" i="21" l="1"/>
  <c r="D9" i="21"/>
  <c r="M9" i="21"/>
  <c r="O10" i="20"/>
  <c r="AG10" i="20"/>
  <c r="O11" i="20"/>
  <c r="AG11" i="20"/>
  <c r="O12" i="20"/>
  <c r="AG12" i="20"/>
  <c r="O13" i="20"/>
  <c r="AG13" i="20"/>
  <c r="O14" i="20"/>
  <c r="AG14" i="20"/>
  <c r="O15" i="20"/>
  <c r="AG15" i="20"/>
  <c r="O16" i="20"/>
  <c r="AG16" i="20"/>
  <c r="O17" i="20"/>
  <c r="AG17" i="20"/>
  <c r="AG9" i="20"/>
  <c r="D11" i="20"/>
  <c r="D12" i="20"/>
  <c r="D13" i="20"/>
  <c r="D14" i="20"/>
  <c r="D15" i="20"/>
  <c r="D16" i="20"/>
  <c r="D17" i="20"/>
  <c r="V10" i="20"/>
  <c r="I10" i="20"/>
  <c r="D10" i="20"/>
  <c r="M9" i="20"/>
  <c r="K9" i="20"/>
  <c r="L9" i="20"/>
  <c r="H17" i="20"/>
  <c r="H16" i="20"/>
  <c r="H15" i="20"/>
  <c r="H14" i="20"/>
  <c r="H13" i="20"/>
  <c r="H12" i="20"/>
  <c r="H11" i="20"/>
  <c r="H10" i="20"/>
  <c r="G38" i="22"/>
  <c r="D38" i="22"/>
  <c r="N38" i="22"/>
  <c r="L38" i="22"/>
  <c r="G9" i="22"/>
  <c r="D9" i="22"/>
  <c r="N9" i="22"/>
  <c r="G10" i="22"/>
  <c r="D10" i="22"/>
  <c r="N10" i="22"/>
  <c r="G11" i="22"/>
  <c r="D11" i="22"/>
  <c r="N11" i="22"/>
  <c r="G12" i="22"/>
  <c r="D12" i="22"/>
  <c r="N12" i="22"/>
  <c r="G13" i="22"/>
  <c r="D13" i="22"/>
  <c r="N13" i="22"/>
  <c r="G14" i="22"/>
  <c r="D14" i="22"/>
  <c r="N14" i="22"/>
  <c r="G15" i="22"/>
  <c r="D15" i="22"/>
  <c r="N15" i="22"/>
  <c r="G16" i="22"/>
  <c r="D16" i="22"/>
  <c r="N16" i="22"/>
  <c r="G17" i="22"/>
  <c r="D17" i="22"/>
  <c r="N17" i="22"/>
  <c r="G18" i="22"/>
  <c r="D18" i="22"/>
  <c r="N18" i="22"/>
  <c r="G19" i="22"/>
  <c r="D19" i="22"/>
  <c r="N19" i="22"/>
  <c r="G20" i="22"/>
  <c r="D20" i="22"/>
  <c r="N20" i="22"/>
  <c r="G21" i="22"/>
  <c r="D21" i="22"/>
  <c r="N21" i="22"/>
  <c r="G22" i="22"/>
  <c r="D22" i="22"/>
  <c r="N22" i="22"/>
  <c r="G23" i="22"/>
  <c r="D23" i="22"/>
  <c r="N23" i="22"/>
  <c r="G24" i="22"/>
  <c r="D24" i="22"/>
  <c r="N24" i="22"/>
  <c r="G25" i="22"/>
  <c r="D25" i="22"/>
  <c r="N25" i="22"/>
  <c r="G26" i="22"/>
  <c r="D26" i="22"/>
  <c r="N26" i="22"/>
  <c r="G27" i="22"/>
  <c r="D27" i="22"/>
  <c r="N27" i="22"/>
  <c r="G28" i="22"/>
  <c r="D28" i="22"/>
  <c r="N28" i="22"/>
  <c r="G29" i="22"/>
  <c r="D29" i="22"/>
  <c r="N29" i="22"/>
  <c r="G30" i="22"/>
  <c r="D30" i="22"/>
  <c r="N30" i="22"/>
  <c r="G31" i="22"/>
  <c r="D31" i="22"/>
  <c r="N31" i="22"/>
  <c r="G32" i="22"/>
  <c r="D32" i="22"/>
  <c r="N32" i="22"/>
  <c r="G33" i="22"/>
  <c r="D33" i="22"/>
  <c r="N33" i="22"/>
  <c r="G34" i="22"/>
  <c r="D34" i="22"/>
  <c r="N34" i="22"/>
  <c r="G35" i="22"/>
  <c r="D35" i="22"/>
  <c r="N35" i="22"/>
  <c r="G36" i="22"/>
  <c r="D36" i="22"/>
  <c r="N36" i="22"/>
  <c r="G37" i="22"/>
  <c r="D37" i="22"/>
  <c r="N37" i="22"/>
  <c r="A38" i="22"/>
  <c r="L37" i="22"/>
  <c r="A37" i="22"/>
  <c r="L36" i="22"/>
  <c r="A36" i="22"/>
  <c r="L35" i="22"/>
  <c r="A35" i="22"/>
  <c r="L34" i="22"/>
  <c r="A34" i="22"/>
  <c r="L33" i="22"/>
  <c r="A33" i="22"/>
  <c r="L32" i="22"/>
  <c r="A32" i="22"/>
  <c r="L31" i="22"/>
  <c r="A31" i="22"/>
  <c r="L30" i="22"/>
  <c r="A30" i="22"/>
  <c r="L29" i="22"/>
  <c r="A29" i="22"/>
  <c r="L28" i="22"/>
  <c r="A28" i="22"/>
  <c r="L27" i="22"/>
  <c r="A27" i="22"/>
  <c r="L26" i="22"/>
  <c r="A26" i="22"/>
  <c r="L25" i="22"/>
  <c r="A25" i="22"/>
  <c r="L24" i="22"/>
  <c r="A24" i="22"/>
  <c r="L23" i="22"/>
  <c r="A23" i="22"/>
  <c r="L22" i="22"/>
  <c r="A22" i="22"/>
  <c r="L21" i="22"/>
  <c r="A21" i="22"/>
  <c r="L20" i="22"/>
  <c r="A20" i="22"/>
  <c r="L19" i="22"/>
  <c r="A19" i="22"/>
  <c r="L18" i="22"/>
  <c r="A18" i="22"/>
  <c r="L17" i="22"/>
  <c r="A17" i="22"/>
  <c r="L16" i="22"/>
  <c r="A16" i="22"/>
  <c r="L15" i="22"/>
  <c r="A15" i="22"/>
  <c r="L14" i="22"/>
  <c r="A14" i="22"/>
  <c r="L13" i="22"/>
  <c r="A13" i="22"/>
  <c r="L12" i="22"/>
  <c r="A12" i="22"/>
  <c r="L11" i="22"/>
  <c r="A11" i="22"/>
  <c r="L10" i="22"/>
  <c r="A10" i="22"/>
  <c r="L9" i="22"/>
  <c r="A9" i="22"/>
  <c r="G8" i="22"/>
  <c r="D8" i="22"/>
  <c r="N8" i="22"/>
  <c r="M8" i="22"/>
  <c r="L8" i="22"/>
  <c r="K8" i="22"/>
  <c r="J8" i="22"/>
  <c r="I8" i="22"/>
  <c r="H8" i="22"/>
  <c r="F8" i="22"/>
  <c r="E8" i="22"/>
  <c r="T40" i="19"/>
  <c r="T38" i="19"/>
  <c r="Y12" i="20"/>
  <c r="Y13" i="20"/>
  <c r="Y14" i="20"/>
  <c r="Y15" i="20"/>
  <c r="Y16" i="20"/>
  <c r="Y17" i="20"/>
  <c r="Y10" i="20"/>
  <c r="P12" i="20"/>
  <c r="P13" i="20"/>
  <c r="P14" i="20"/>
  <c r="P15" i="20"/>
  <c r="P16" i="20"/>
  <c r="P17" i="20"/>
  <c r="P10" i="20"/>
  <c r="S42" i="19"/>
  <c r="AE17" i="20"/>
  <c r="AE16" i="20"/>
  <c r="AE15" i="20"/>
  <c r="AE14" i="20"/>
  <c r="AE13" i="20"/>
  <c r="AE12" i="20"/>
  <c r="AE11" i="20"/>
  <c r="AE10" i="20"/>
  <c r="X17" i="20"/>
  <c r="V17" i="20"/>
  <c r="X16" i="20"/>
  <c r="V16" i="20"/>
  <c r="X15" i="20"/>
  <c r="V15" i="20"/>
  <c r="X14" i="20"/>
  <c r="V14" i="20"/>
  <c r="X13" i="20"/>
  <c r="V13" i="20"/>
  <c r="X12" i="20"/>
  <c r="V12" i="20"/>
  <c r="X11" i="20"/>
  <c r="V11" i="20"/>
  <c r="X10" i="20"/>
  <c r="G38" i="21"/>
  <c r="D38" i="21"/>
  <c r="G37" i="21"/>
  <c r="D37" i="21"/>
  <c r="G36" i="21"/>
  <c r="D36" i="21"/>
  <c r="G35" i="21"/>
  <c r="D35" i="21"/>
  <c r="G34" i="21"/>
  <c r="D34" i="21"/>
  <c r="G33" i="21"/>
  <c r="D33" i="21"/>
  <c r="G32" i="21"/>
  <c r="D32" i="21"/>
  <c r="G31" i="21"/>
  <c r="D31" i="21"/>
  <c r="G30" i="21"/>
  <c r="D30" i="21"/>
  <c r="G29" i="21"/>
  <c r="D29" i="21"/>
  <c r="G28" i="21"/>
  <c r="D28" i="21"/>
  <c r="G27" i="21"/>
  <c r="D27" i="21"/>
  <c r="G26" i="21"/>
  <c r="D26" i="21"/>
  <c r="G25" i="21"/>
  <c r="D25" i="21"/>
  <c r="G24" i="21"/>
  <c r="D24" i="21"/>
  <c r="G23" i="21"/>
  <c r="D23" i="21"/>
  <c r="G22" i="21"/>
  <c r="D22" i="21"/>
  <c r="G21" i="21"/>
  <c r="D21" i="21"/>
  <c r="G20" i="21"/>
  <c r="D20" i="21"/>
  <c r="G19" i="21"/>
  <c r="D19" i="21"/>
  <c r="G18" i="21"/>
  <c r="D18" i="21"/>
  <c r="G17" i="21"/>
  <c r="D17" i="21"/>
  <c r="G16" i="21"/>
  <c r="D16" i="21"/>
  <c r="G15" i="21"/>
  <c r="D15" i="21"/>
  <c r="G14" i="21"/>
  <c r="G13" i="21"/>
  <c r="D13" i="21"/>
  <c r="G12" i="21"/>
  <c r="D12" i="21"/>
  <c r="G11" i="21"/>
  <c r="D11" i="21"/>
  <c r="G10" i="21"/>
  <c r="D10" i="21"/>
  <c r="G9" i="21"/>
  <c r="AI17" i="20"/>
  <c r="W17" i="20"/>
  <c r="AI16" i="20"/>
  <c r="W16" i="20"/>
  <c r="AI15" i="20"/>
  <c r="W15" i="20"/>
  <c r="AI14" i="20"/>
  <c r="W14" i="20"/>
  <c r="AI13" i="20"/>
  <c r="W13" i="20"/>
  <c r="AI12" i="20"/>
  <c r="W12" i="20"/>
  <c r="AI11" i="20"/>
  <c r="W11" i="20"/>
  <c r="AH11" i="20"/>
  <c r="W10" i="20"/>
  <c r="W9" i="20"/>
  <c r="D9" i="20"/>
  <c r="AE9" i="20"/>
  <c r="Y9" i="20"/>
  <c r="V9" i="20"/>
  <c r="P9" i="20"/>
  <c r="N9" i="20"/>
  <c r="J9" i="20"/>
  <c r="I9" i="20"/>
  <c r="H9" i="20"/>
  <c r="G9" i="20"/>
  <c r="F9" i="20"/>
  <c r="E9" i="20"/>
  <c r="O38" i="21"/>
  <c r="L38" i="21"/>
  <c r="O37" i="21"/>
  <c r="L36" i="21"/>
  <c r="O36" i="21"/>
  <c r="O35" i="21"/>
  <c r="O34" i="21"/>
  <c r="L34" i="21"/>
  <c r="O33" i="21"/>
  <c r="L33" i="21"/>
  <c r="O32" i="21"/>
  <c r="L32" i="21"/>
  <c r="O31" i="21"/>
  <c r="L31" i="21"/>
  <c r="L30" i="21"/>
  <c r="O30" i="21"/>
  <c r="O29" i="21"/>
  <c r="L29" i="21"/>
  <c r="O28" i="21"/>
  <c r="O27" i="21"/>
  <c r="L27" i="21"/>
  <c r="L26" i="21"/>
  <c r="O26" i="21"/>
  <c r="O25" i="21"/>
  <c r="L25" i="21"/>
  <c r="O24" i="21"/>
  <c r="O23" i="21"/>
  <c r="L23" i="21"/>
  <c r="L22" i="21"/>
  <c r="O22" i="21"/>
  <c r="O21" i="21"/>
  <c r="L21" i="21"/>
  <c r="O20" i="21"/>
  <c r="O19" i="21"/>
  <c r="L19" i="21"/>
  <c r="L18" i="21"/>
  <c r="O18" i="21"/>
  <c r="O17" i="21"/>
  <c r="L17" i="21"/>
  <c r="O16" i="21"/>
  <c r="O15" i="21"/>
  <c r="L15" i="21"/>
  <c r="L14" i="21"/>
  <c r="O14" i="21"/>
  <c r="O13" i="21"/>
  <c r="L13" i="21"/>
  <c r="O12" i="21"/>
  <c r="O11" i="21"/>
  <c r="L11" i="21"/>
  <c r="L10" i="21"/>
  <c r="O10" i="21"/>
  <c r="O9" i="21"/>
  <c r="A38" i="21"/>
  <c r="L9" i="21"/>
  <c r="A9" i="21"/>
  <c r="N8" i="21"/>
  <c r="K8" i="21"/>
  <c r="J8" i="21"/>
  <c r="I8" i="21"/>
  <c r="H8" i="21"/>
  <c r="F8" i="21"/>
  <c r="E8" i="21"/>
  <c r="U59" i="19"/>
  <c r="S59" i="19"/>
  <c r="X59" i="19"/>
  <c r="N59" i="19"/>
  <c r="W59" i="19"/>
  <c r="G59" i="19"/>
  <c r="Z59" i="19"/>
  <c r="G58" i="19"/>
  <c r="V58" i="19"/>
  <c r="U58" i="19"/>
  <c r="S58" i="19"/>
  <c r="X58" i="19"/>
  <c r="P58" i="19"/>
  <c r="N58" i="19"/>
  <c r="W58" i="19"/>
  <c r="Z58" i="19"/>
  <c r="G57" i="19"/>
  <c r="V57" i="19"/>
  <c r="N57" i="19"/>
  <c r="W57" i="19"/>
  <c r="Z57" i="19"/>
  <c r="C57" i="19"/>
  <c r="X56" i="19"/>
  <c r="G56" i="19"/>
  <c r="V56" i="19"/>
  <c r="C56" i="19"/>
  <c r="U56" i="19"/>
  <c r="N56" i="19"/>
  <c r="W56" i="19"/>
  <c r="X55" i="19"/>
  <c r="C55" i="19"/>
  <c r="U55" i="19"/>
  <c r="N55" i="19"/>
  <c r="W55" i="19"/>
  <c r="G55" i="19"/>
  <c r="V55" i="19"/>
  <c r="X54" i="19"/>
  <c r="N54" i="19"/>
  <c r="W54" i="19"/>
  <c r="G54" i="19"/>
  <c r="V54" i="19"/>
  <c r="C54" i="19"/>
  <c r="U54" i="19"/>
  <c r="X53" i="19"/>
  <c r="N53" i="19"/>
  <c r="W53" i="19"/>
  <c r="G53" i="19"/>
  <c r="V53" i="19"/>
  <c r="C53" i="19"/>
  <c r="U53" i="19"/>
  <c r="X52" i="19"/>
  <c r="P52" i="19"/>
  <c r="N52" i="19"/>
  <c r="W52" i="19"/>
  <c r="G52" i="19"/>
  <c r="V52" i="19"/>
  <c r="C52" i="19"/>
  <c r="U52" i="19"/>
  <c r="N51" i="19"/>
  <c r="W51" i="19"/>
  <c r="G51" i="19"/>
  <c r="V51" i="19"/>
  <c r="Z51" i="19"/>
  <c r="C51" i="19"/>
  <c r="X50" i="19"/>
  <c r="C50" i="19"/>
  <c r="U50" i="19"/>
  <c r="N50" i="19"/>
  <c r="W50" i="19"/>
  <c r="G50" i="19"/>
  <c r="V50" i="19"/>
  <c r="C49" i="19"/>
  <c r="U49" i="19"/>
  <c r="X49" i="19"/>
  <c r="N49" i="19"/>
  <c r="AA49" i="19"/>
  <c r="G49" i="19"/>
  <c r="V49" i="19"/>
  <c r="T48" i="19"/>
  <c r="H48" i="19"/>
  <c r="I48" i="19"/>
  <c r="J48" i="19"/>
  <c r="K48" i="19"/>
  <c r="G48" i="19"/>
  <c r="V48" i="19"/>
  <c r="S48" i="19"/>
  <c r="R48" i="19"/>
  <c r="P48" i="19"/>
  <c r="O48" i="19"/>
  <c r="N48" i="19"/>
  <c r="W48" i="19"/>
  <c r="L48" i="19"/>
  <c r="I37" i="19"/>
  <c r="I36" i="19"/>
  <c r="I35" i="19"/>
  <c r="Z48" i="19"/>
  <c r="D48" i="19"/>
  <c r="C48" i="19"/>
  <c r="X47" i="19"/>
  <c r="N47" i="19"/>
  <c r="W47" i="19"/>
  <c r="G47" i="19"/>
  <c r="V47" i="19"/>
  <c r="Z47" i="19"/>
  <c r="C47" i="19"/>
  <c r="U47" i="19"/>
  <c r="T46" i="19"/>
  <c r="X46" i="19"/>
  <c r="N46" i="19"/>
  <c r="W46" i="19"/>
  <c r="G46" i="19"/>
  <c r="Z46" i="19"/>
  <c r="C46" i="19"/>
  <c r="U46" i="19"/>
  <c r="N45" i="19"/>
  <c r="S45" i="19"/>
  <c r="X45" i="19"/>
  <c r="G45" i="19"/>
  <c r="V45" i="19"/>
  <c r="C45" i="19"/>
  <c r="U45" i="19"/>
  <c r="G44" i="19"/>
  <c r="Z44" i="19"/>
  <c r="X44" i="19"/>
  <c r="C44" i="19"/>
  <c r="U44" i="19"/>
  <c r="N44" i="19"/>
  <c r="W44" i="19"/>
  <c r="V44" i="19"/>
  <c r="P43" i="19"/>
  <c r="S43" i="19"/>
  <c r="X43" i="19"/>
  <c r="R43" i="19"/>
  <c r="N43" i="19"/>
  <c r="W43" i="19"/>
  <c r="G43" i="19"/>
  <c r="V43" i="19"/>
  <c r="C43" i="19"/>
  <c r="U43" i="19"/>
  <c r="U42" i="19"/>
  <c r="X42" i="19"/>
  <c r="P42" i="19"/>
  <c r="N42" i="19"/>
  <c r="W42" i="19"/>
  <c r="G42" i="19"/>
  <c r="H38" i="19"/>
  <c r="L38" i="19"/>
  <c r="G38" i="19"/>
  <c r="G39" i="19"/>
  <c r="G40" i="19"/>
  <c r="G41" i="19"/>
  <c r="G37" i="19"/>
  <c r="X41" i="19"/>
  <c r="N41" i="19"/>
  <c r="W41" i="19"/>
  <c r="V41" i="19"/>
  <c r="Z41" i="19"/>
  <c r="C41" i="19"/>
  <c r="U41" i="19"/>
  <c r="V40" i="19"/>
  <c r="C40" i="19"/>
  <c r="U40" i="19"/>
  <c r="P40" i="19"/>
  <c r="N40" i="19"/>
  <c r="Z39" i="19"/>
  <c r="X39" i="19"/>
  <c r="N39" i="19"/>
  <c r="W39" i="19"/>
  <c r="V39" i="19"/>
  <c r="C39" i="19"/>
  <c r="U39" i="19"/>
  <c r="P38" i="19"/>
  <c r="S38" i="19"/>
  <c r="N38" i="19"/>
  <c r="W38" i="19"/>
  <c r="V38" i="19"/>
  <c r="C38" i="19"/>
  <c r="U38" i="19"/>
  <c r="T37" i="19"/>
  <c r="R37" i="19"/>
  <c r="R36" i="19"/>
  <c r="R35" i="19"/>
  <c r="R34" i="19"/>
  <c r="Q37" i="19"/>
  <c r="O37" i="19"/>
  <c r="O36" i="19"/>
  <c r="M37" i="19"/>
  <c r="L37" i="19"/>
  <c r="K37" i="19"/>
  <c r="J37" i="19"/>
  <c r="J36" i="19"/>
  <c r="H37" i="19"/>
  <c r="F37" i="19"/>
  <c r="E37" i="19"/>
  <c r="D37" i="19"/>
  <c r="L36" i="19"/>
  <c r="K36" i="19"/>
  <c r="H36" i="19"/>
  <c r="E36" i="19"/>
  <c r="D36" i="19"/>
  <c r="C36" i="19"/>
  <c r="L35" i="19"/>
  <c r="K35" i="19"/>
  <c r="H35" i="19"/>
  <c r="E35" i="19"/>
  <c r="D35" i="19"/>
  <c r="C35" i="19"/>
  <c r="L34" i="19"/>
  <c r="K34" i="19"/>
  <c r="H34" i="19"/>
  <c r="E34" i="19"/>
  <c r="D34" i="19"/>
  <c r="C34" i="19"/>
  <c r="T31" i="19"/>
  <c r="S31" i="19"/>
  <c r="X31" i="19"/>
  <c r="X29" i="19"/>
  <c r="T14" i="19"/>
  <c r="S14" i="19"/>
  <c r="X14" i="19"/>
  <c r="S13" i="19"/>
  <c r="S12" i="19"/>
  <c r="T13" i="19"/>
  <c r="X13" i="19"/>
  <c r="T11" i="19"/>
  <c r="S11" i="19"/>
  <c r="X11" i="19"/>
  <c r="AH10" i="20"/>
  <c r="AI10" i="20"/>
  <c r="AF11" i="20"/>
  <c r="AF12" i="20"/>
  <c r="AF13" i="20"/>
  <c r="AF14" i="20"/>
  <c r="AF15" i="20"/>
  <c r="AF16" i="20"/>
  <c r="AF17" i="20"/>
  <c r="O9" i="20"/>
  <c r="X9" i="20"/>
  <c r="AF10" i="20"/>
  <c r="AF9" i="20"/>
  <c r="AH12" i="20"/>
  <c r="AH13" i="20"/>
  <c r="AH14" i="20"/>
  <c r="AH15" i="20"/>
  <c r="AH16" i="20"/>
  <c r="AH17" i="20"/>
  <c r="A13" i="21"/>
  <c r="A33" i="21"/>
  <c r="D8" i="21"/>
  <c r="A10" i="21"/>
  <c r="A14" i="21"/>
  <c r="A18" i="21"/>
  <c r="A22" i="21"/>
  <c r="A26" i="21"/>
  <c r="A30" i="21"/>
  <c r="A34" i="21"/>
  <c r="L35" i="21"/>
  <c r="A36" i="21"/>
  <c r="L37" i="21"/>
  <c r="G8" i="21"/>
  <c r="A17" i="21"/>
  <c r="A21" i="21"/>
  <c r="A11" i="21"/>
  <c r="L12" i="21"/>
  <c r="L16" i="21"/>
  <c r="L20" i="21"/>
  <c r="L24" i="21"/>
  <c r="L28" i="21"/>
  <c r="L8" i="21"/>
  <c r="A15" i="21"/>
  <c r="A19" i="21"/>
  <c r="A23" i="21"/>
  <c r="A27" i="21"/>
  <c r="A31" i="21"/>
  <c r="A35" i="21"/>
  <c r="A37" i="21"/>
  <c r="A25" i="21"/>
  <c r="A29" i="21"/>
  <c r="A12" i="21"/>
  <c r="A16" i="21"/>
  <c r="A20" i="21"/>
  <c r="A24" i="21"/>
  <c r="A28" i="21"/>
  <c r="A32" i="21"/>
  <c r="I34" i="19"/>
  <c r="J35" i="19"/>
  <c r="J34" i="19"/>
  <c r="G36" i="19"/>
  <c r="O35" i="19"/>
  <c r="Z38" i="19"/>
  <c r="W40" i="19"/>
  <c r="S40" i="19"/>
  <c r="S37" i="19"/>
  <c r="N37" i="19"/>
  <c r="W37" i="19"/>
  <c r="X38" i="19"/>
  <c r="V37" i="19"/>
  <c r="AA51" i="19"/>
  <c r="V59" i="19"/>
  <c r="T12" i="19"/>
  <c r="C37" i="19"/>
  <c r="U37" i="19"/>
  <c r="V42" i="19"/>
  <c r="W45" i="19"/>
  <c r="V46" i="19"/>
  <c r="Z49" i="19"/>
  <c r="Z43" i="19"/>
  <c r="X48" i="19"/>
  <c r="X51" i="19"/>
  <c r="X57" i="19"/>
  <c r="P37" i="19"/>
  <c r="P36" i="19"/>
  <c r="P35" i="19"/>
  <c r="P34" i="19"/>
  <c r="X40" i="19"/>
  <c r="T36" i="19"/>
  <c r="Z45" i="19"/>
  <c r="U48" i="19"/>
  <c r="W49" i="19"/>
  <c r="U51" i="19"/>
  <c r="U57" i="19"/>
  <c r="AH9" i="20"/>
  <c r="AI9" i="20"/>
  <c r="A11" i="20"/>
  <c r="A14" i="20"/>
  <c r="A12" i="20"/>
  <c r="A10" i="20"/>
  <c r="A17" i="20"/>
  <c r="A16" i="20"/>
  <c r="A15" i="20"/>
  <c r="A13" i="20"/>
  <c r="O8" i="21"/>
  <c r="S36" i="19"/>
  <c r="X37" i="19"/>
  <c r="Z37" i="19"/>
  <c r="T10" i="19"/>
  <c r="X12" i="19"/>
  <c r="N36" i="19"/>
  <c r="O34" i="19"/>
  <c r="N34" i="19"/>
  <c r="G34" i="19"/>
  <c r="AB35" i="19"/>
  <c r="N35" i="19"/>
  <c r="G35" i="19"/>
  <c r="Z40" i="19"/>
  <c r="X36" i="19"/>
  <c r="T35" i="19"/>
  <c r="W36" i="19"/>
  <c r="V36" i="19"/>
  <c r="U36" i="19"/>
  <c r="Z36" i="19"/>
  <c r="D38" i="4"/>
  <c r="C38" i="4"/>
  <c r="C34" i="4"/>
  <c r="D17" i="4"/>
  <c r="D16" i="4"/>
  <c r="C17" i="4"/>
  <c r="C16" i="4"/>
  <c r="D14" i="4"/>
  <c r="C14" i="4"/>
  <c r="D11" i="4"/>
  <c r="D8" i="4"/>
  <c r="D7" i="4"/>
  <c r="C8" i="4"/>
  <c r="T9" i="19"/>
  <c r="T34" i="19"/>
  <c r="W35" i="19"/>
  <c r="V35" i="19"/>
  <c r="U35" i="19"/>
  <c r="S35" i="19"/>
  <c r="S34" i="19"/>
  <c r="Z34" i="19"/>
  <c r="S10" i="19"/>
  <c r="S9" i="19"/>
  <c r="C7" i="4"/>
  <c r="AK11" i="20"/>
  <c r="AM11" i="20"/>
  <c r="AK10" i="20"/>
  <c r="AM10" i="20"/>
  <c r="AC41" i="19"/>
  <c r="AD40" i="19"/>
  <c r="AC36" i="19"/>
  <c r="X35" i="19"/>
  <c r="X10" i="19"/>
  <c r="Z35" i="19"/>
  <c r="X34" i="19"/>
  <c r="W34" i="19"/>
  <c r="V34" i="19"/>
  <c r="U34" i="19"/>
  <c r="X9" i="19"/>
  <c r="AJ11" i="20"/>
  <c r="AL11" i="20"/>
  <c r="AB48" i="19"/>
  <c r="AC42" i="19"/>
  <c r="AK12" i="20"/>
  <c r="AJ12" i="20"/>
  <c r="AL12" i="20"/>
  <c r="AK13" i="20"/>
  <c r="AM13" i="20"/>
  <c r="AJ13" i="20"/>
  <c r="AL13" i="20"/>
  <c r="AK14" i="20"/>
  <c r="AM14" i="20"/>
  <c r="AJ14" i="20"/>
  <c r="AL14" i="20"/>
  <c r="AK15" i="20"/>
  <c r="AM15" i="20"/>
  <c r="AJ15" i="20"/>
  <c r="AL15" i="20"/>
  <c r="AK16" i="20"/>
  <c r="AM16" i="20"/>
  <c r="AJ16" i="20"/>
  <c r="AL16" i="20"/>
  <c r="AK17" i="20"/>
  <c r="AM17" i="20"/>
  <c r="AJ17" i="20"/>
  <c r="AL17" i="20"/>
  <c r="AB43" i="19"/>
  <c r="AC56" i="19"/>
  <c r="AC55" i="19"/>
  <c r="AK9" i="20"/>
  <c r="AM9" i="20"/>
  <c r="AM12" i="20"/>
  <c r="AB37" i="19"/>
  <c r="AB34" i="19"/>
  <c r="AJ10" i="20"/>
  <c r="AJ9" i="20"/>
  <c r="AL9" i="20"/>
  <c r="AL10" i="20"/>
  <c r="AD34" i="19"/>
  <c r="AC38" i="19"/>
  <c r="AC39" i="19"/>
  <c r="AC37" i="19"/>
  <c r="AC34" i="19"/>
  <c r="O24" i="3"/>
  <c r="H82" i="16"/>
  <c r="G82" i="16"/>
  <c r="F82" i="16"/>
  <c r="H78" i="16"/>
  <c r="G78" i="16"/>
  <c r="F78" i="16"/>
  <c r="H36" i="16"/>
  <c r="G36" i="16"/>
  <c r="F36" i="16"/>
  <c r="G30" i="16"/>
  <c r="F30" i="16"/>
  <c r="H7" i="16"/>
  <c r="G7" i="16"/>
  <c r="F7" i="16"/>
  <c r="F6" i="16" s="1"/>
  <c r="O7" i="3"/>
  <c r="O6" i="3"/>
  <c r="AG12" i="12"/>
  <c r="AG85" i="12"/>
  <c r="AF12" i="12"/>
  <c r="AF85" i="12"/>
  <c r="AE12" i="12"/>
  <c r="AE85" i="12"/>
  <c r="AD12" i="12"/>
  <c r="AD85" i="12"/>
  <c r="AK12" i="12"/>
  <c r="AJ12" i="12"/>
  <c r="AI12" i="12"/>
  <c r="AH12" i="12"/>
  <c r="AC12" i="12"/>
  <c r="AB12" i="12"/>
  <c r="AA12" i="12"/>
  <c r="Z12" i="12"/>
  <c r="Y12" i="12"/>
  <c r="X12" i="12"/>
  <c r="W12" i="12"/>
  <c r="V12" i="12"/>
  <c r="U12" i="12"/>
  <c r="T12" i="12"/>
  <c r="S12" i="12"/>
  <c r="R12" i="12"/>
  <c r="Q12" i="12"/>
  <c r="P12" i="12"/>
  <c r="O12" i="12"/>
  <c r="N12" i="12"/>
  <c r="M12" i="12"/>
  <c r="L12" i="12"/>
  <c r="K12" i="12"/>
  <c r="J12" i="12"/>
  <c r="I12" i="12"/>
  <c r="H12" i="12"/>
  <c r="G12" i="12"/>
  <c r="F12" i="12"/>
  <c r="E12" i="12"/>
  <c r="S33" i="11"/>
  <c r="AJ13" i="11"/>
  <c r="AI13" i="11"/>
  <c r="AI12" i="11"/>
  <c r="AH13" i="11"/>
  <c r="AG13" i="11"/>
  <c r="AF13" i="11"/>
  <c r="AE13" i="11"/>
  <c r="AE12" i="11"/>
  <c r="AD13" i="11"/>
  <c r="AD12" i="11"/>
  <c r="AC13" i="11"/>
  <c r="AC12" i="11"/>
  <c r="AB13" i="11"/>
  <c r="AA13" i="11"/>
  <c r="AA12" i="11"/>
  <c r="Z13" i="11"/>
  <c r="Z12" i="11"/>
  <c r="Y13" i="11"/>
  <c r="Y12" i="11"/>
  <c r="X13" i="11"/>
  <c r="W13" i="11"/>
  <c r="W12" i="11"/>
  <c r="V13" i="11"/>
  <c r="U13" i="11"/>
  <c r="U12" i="11"/>
  <c r="T13" i="11"/>
  <c r="S13" i="11"/>
  <c r="R13" i="11"/>
  <c r="Q13" i="11"/>
  <c r="P13" i="11"/>
  <c r="O13" i="11"/>
  <c r="O12" i="11"/>
  <c r="N13" i="11"/>
  <c r="N12" i="11"/>
  <c r="M13" i="11"/>
  <c r="M12" i="11"/>
  <c r="L13" i="11"/>
  <c r="K13" i="11"/>
  <c r="K12" i="11"/>
  <c r="J13" i="11"/>
  <c r="J12" i="11"/>
  <c r="I13" i="11"/>
  <c r="I12" i="11"/>
  <c r="H13" i="11"/>
  <c r="G13" i="11"/>
  <c r="G12" i="11"/>
  <c r="F13" i="11"/>
  <c r="E13" i="11"/>
  <c r="E12" i="11"/>
  <c r="D13" i="11"/>
  <c r="AJ12" i="11"/>
  <c r="AH12" i="11"/>
  <c r="AG12" i="11"/>
  <c r="AF12" i="11"/>
  <c r="AB12" i="11"/>
  <c r="X12" i="11"/>
  <c r="V12" i="11"/>
  <c r="T12" i="11"/>
  <c r="R12" i="11"/>
  <c r="Q12" i="11"/>
  <c r="P12" i="11"/>
  <c r="L12" i="11"/>
  <c r="H12" i="11"/>
  <c r="F12" i="11"/>
  <c r="D12" i="11"/>
  <c r="F59" i="1"/>
  <c r="E59" i="1"/>
  <c r="I59" i="1"/>
  <c r="F56" i="1"/>
  <c r="E56" i="1"/>
  <c r="I56" i="1"/>
  <c r="E54" i="1"/>
  <c r="I54" i="1"/>
  <c r="F53" i="1"/>
  <c r="E53" i="1"/>
  <c r="I53" i="1"/>
  <c r="E44" i="1"/>
  <c r="I44" i="1"/>
  <c r="E43" i="1"/>
  <c r="I43" i="1"/>
  <c r="F42" i="1"/>
  <c r="E42" i="1"/>
  <c r="I42" i="1"/>
  <c r="I41" i="1"/>
  <c r="F39" i="1"/>
  <c r="F38" i="1"/>
  <c r="E39" i="1"/>
  <c r="E38" i="1"/>
  <c r="I39" i="1"/>
  <c r="C38" i="1"/>
  <c r="C37" i="1"/>
  <c r="F36" i="1"/>
  <c r="E36" i="1"/>
  <c r="E9" i="1"/>
  <c r="I36" i="1"/>
  <c r="G36" i="1"/>
  <c r="C35" i="1"/>
  <c r="C34" i="1"/>
  <c r="C33" i="1"/>
  <c r="D33" i="1"/>
  <c r="I32" i="1"/>
  <c r="F29" i="1"/>
  <c r="E29" i="1"/>
  <c r="I29" i="1"/>
  <c r="I27" i="1"/>
  <c r="F12" i="1"/>
  <c r="E12" i="1"/>
  <c r="I12" i="1"/>
  <c r="E11" i="1"/>
  <c r="E10" i="1"/>
  <c r="F9" i="1"/>
  <c r="F37" i="1"/>
  <c r="F35" i="1"/>
  <c r="I38" i="1"/>
  <c r="I9" i="1"/>
  <c r="E37" i="1"/>
  <c r="E8" i="1"/>
  <c r="E7" i="1"/>
  <c r="E35" i="1"/>
  <c r="E34" i="1"/>
  <c r="E33" i="1"/>
  <c r="F11" i="1"/>
  <c r="S12" i="11"/>
  <c r="I37" i="1"/>
  <c r="F10" i="1"/>
  <c r="I11" i="1"/>
  <c r="G35" i="1"/>
  <c r="F34" i="1"/>
  <c r="I35" i="1"/>
  <c r="I10" i="1"/>
  <c r="F8" i="1"/>
  <c r="G34" i="1"/>
  <c r="F33" i="1"/>
  <c r="I34" i="1"/>
  <c r="I8" i="1"/>
  <c r="F7" i="1"/>
  <c r="I7" i="1"/>
  <c r="I33" i="1"/>
  <c r="G33" i="1"/>
  <c r="H33" i="1"/>
  <c r="H6" i="16" l="1"/>
  <c r="L7" i="16"/>
  <c r="G6" i="16"/>
  <c r="G5" i="16" s="1"/>
  <c r="H5" i="16"/>
  <c r="F5" i="16"/>
  <c r="M5" i="16" s="1"/>
  <c r="L5" i="16" l="1"/>
</calcChain>
</file>

<file path=xl/comments1.xml><?xml version="1.0" encoding="utf-8"?>
<comments xmlns="http://schemas.openxmlformats.org/spreadsheetml/2006/main">
  <authors>
    <author>Admin</author>
  </authors>
  <commentList>
    <comment ref="N38" authorId="0" shapeId="0">
      <text>
        <r>
          <rPr>
            <b/>
            <sz val="9"/>
            <color indexed="81"/>
            <rFont val="Tahoma"/>
            <family val="2"/>
          </rPr>
          <t xml:space="preserve">Admin: Còn lại 460.160 triệu đồng chưa phân bổ
</t>
        </r>
        <r>
          <rPr>
            <sz val="9"/>
            <color indexed="81"/>
            <rFont val="Tahoma"/>
            <family val="2"/>
          </rPr>
          <t xml:space="preserve">
</t>
        </r>
      </text>
    </comment>
    <comment ref="N41" authorId="0" shapeId="0">
      <text>
        <r>
          <rPr>
            <b/>
            <sz val="9"/>
            <color indexed="81"/>
            <rFont val="Tahoma"/>
            <family val="2"/>
          </rPr>
          <t xml:space="preserve">Admin: Còn lại 1,615,000 triệu đồng chưa phân bổ, gồm cả NSTW, NSĐP 
</t>
        </r>
      </text>
    </comment>
    <comment ref="I50" authorId="0" shapeId="0">
      <text>
        <r>
          <rPr>
            <b/>
            <sz val="9"/>
            <color indexed="81"/>
            <rFont val="Tahoma"/>
            <family val="2"/>
          </rPr>
          <t>Admin:</t>
        </r>
        <r>
          <rPr>
            <sz val="9"/>
            <color indexed="81"/>
            <rFont val="Tahoma"/>
            <family val="2"/>
          </rPr>
          <t xml:space="preserve">
2.971 TRIỆU ĐỒNG CHƯA CÓ TRONG TRUNG HẠN NÊN CHƯA PHÂN BỔ</t>
        </r>
      </text>
    </comment>
    <comment ref="M50" authorId="0" shapeId="0">
      <text>
        <r>
          <rPr>
            <b/>
            <sz val="9"/>
            <color indexed="81"/>
            <rFont val="Tahoma"/>
            <family val="2"/>
          </rPr>
          <t>Admin:</t>
        </r>
        <r>
          <rPr>
            <sz val="9"/>
            <color indexed="81"/>
            <rFont val="Tahoma"/>
            <family val="2"/>
          </rPr>
          <t xml:space="preserve">
trừ 252 triệu tại phần 187 tỷ đất đấu giá tại NQ 109
</t>
        </r>
      </text>
    </comment>
  </commentList>
</comments>
</file>

<file path=xl/sharedStrings.xml><?xml version="1.0" encoding="utf-8"?>
<sst xmlns="http://schemas.openxmlformats.org/spreadsheetml/2006/main" count="1889" uniqueCount="931">
  <si>
    <t>NIÊN ĐỘ KẾ HOẠCH 2022 - Đến 31-10-2022</t>
  </si>
  <si>
    <t>Đơn vị:</t>
  </si>
  <si>
    <t>Triệu đồng</t>
  </si>
  <si>
    <t>TT</t>
  </si>
  <si>
    <t>Chỉ tiêu</t>
  </si>
  <si>
    <t>KH Chính phủ giao</t>
  </si>
  <si>
    <t>NQ HĐND giao</t>
  </si>
  <si>
    <t>Kế hoạch ĐP giao</t>
  </si>
  <si>
    <t>Thanh toán</t>
  </si>
  <si>
    <t>Tỉ lệ % (TT/KHCP)</t>
  </si>
  <si>
    <t>Tỉ lệ % (TT/KHHĐND)</t>
  </si>
  <si>
    <t>Tỉ lệ % (TT/KHĐP)</t>
  </si>
  <si>
    <t>6=5/3 (%)</t>
  </si>
  <si>
    <t>7=5/4(%)</t>
  </si>
  <si>
    <t>TỔNG SỐ</t>
  </si>
  <si>
    <t>Vốn trong nước</t>
  </si>
  <si>
    <t>Vốn ngoài nước</t>
  </si>
  <si>
    <t>A</t>
  </si>
  <si>
    <t>I</t>
  </si>
  <si>
    <t>Nguồn vốn thuộc KH năm 2020</t>
  </si>
  <si>
    <t xml:space="preserve">Nguồn vốn XDCB TT </t>
  </si>
  <si>
    <t>7427764_ Trụ sở cục Hải quan Bắc Ninh</t>
  </si>
  <si>
    <t>7867098_ Trụ sở chi cục Hải quan quản lý các KCN Yên Phong</t>
  </si>
  <si>
    <t>7867343_ Trụ sở chi cục Hải quan Thái Nguyên</t>
  </si>
  <si>
    <t>7612366_ Xây dụng Trụ sở làm việc cục Thuế Bắc Ninh</t>
  </si>
  <si>
    <t>7026725_ Cải tạo, nâng cấp hệ thống thủy nông Gia Thuận</t>
  </si>
  <si>
    <t>7028381_Dự án phát triển giao thông vận tải khu vực đồng bằng Bắc Bộ</t>
  </si>
  <si>
    <t>7611343_ Xây dựng mới trụ sở Tòa án ND tỉnh Bắc Ninh</t>
  </si>
  <si>
    <t>7563137_ Xây mới trụ sở VKSND Huyện Quế Võ</t>
  </si>
  <si>
    <t>7740405_ Viện KSND huyện Thuận Thành</t>
  </si>
  <si>
    <t>7740409_ Viện KSND huyện Yên Phong</t>
  </si>
  <si>
    <t>7043716_ Viện KSND huyện Tiên Du</t>
  </si>
  <si>
    <t>7849099_ Viện KSND huyện Tiên Du</t>
  </si>
  <si>
    <t>7849100_ Viện KSND huyện Lương Tài</t>
  </si>
  <si>
    <t>Nguồn vốn Trái phiếu Chính phủ</t>
  </si>
  <si>
    <t>II</t>
  </si>
  <si>
    <t>Nguồn vốn năm trước được phép kéo dài (7740405)</t>
  </si>
  <si>
    <t>Ngân sách NN Trung ương</t>
  </si>
  <si>
    <t>TỔNG CỘNG</t>
  </si>
  <si>
    <t>*</t>
  </si>
  <si>
    <t xml:space="preserve"> Vốn NSNN (Tỉnh + huyện, xã)</t>
  </si>
  <si>
    <t>Ngân sách tỉnh</t>
  </si>
  <si>
    <t>A1</t>
  </si>
  <si>
    <t>Vốn trong nước thuộc KHV năm nay</t>
  </si>
  <si>
    <t>Nguồn vốn XDCB tập trung (QĐ 591, 592,207, 366)</t>
  </si>
  <si>
    <t>Nguồn ODA địa phương vay lại của CP (QĐ 591)</t>
  </si>
  <si>
    <t>Nguồn vốn Xổ số kiến thiết (QĐ 591)</t>
  </si>
  <si>
    <t>Nguồn vốn HT có MT của NSTW  (QĐ 591, 429)</t>
  </si>
  <si>
    <t>Nguồn  TTTKC (QĐ 201, 427)</t>
  </si>
  <si>
    <t>A2</t>
  </si>
  <si>
    <t>Nguồn vốn trong nước được phép kéo dài</t>
  </si>
  <si>
    <t xml:space="preserve">  </t>
  </si>
  <si>
    <t>A3</t>
  </si>
  <si>
    <t>Vốn Ngoài nước - ODA (QĐ 668)</t>
  </si>
  <si>
    <t>B</t>
  </si>
  <si>
    <t>Ngân sách cấp huyện xã</t>
  </si>
  <si>
    <t>B1</t>
  </si>
  <si>
    <t>Ngân sách huyện</t>
  </si>
  <si>
    <t>Nguồn vốn thuộc Kế hoạch 2022</t>
  </si>
  <si>
    <t>Nguồn vốn năm trước được phép kéo dài</t>
  </si>
  <si>
    <t>B2</t>
  </si>
  <si>
    <t>Ngân sách xã</t>
  </si>
  <si>
    <t>**</t>
  </si>
  <si>
    <t>Vốn từ nguồn thu hợp pháp dành để đầu tư</t>
  </si>
  <si>
    <t xml:space="preserve">Bệnh viện Đa khoa tỉnh Bắc Ninh </t>
  </si>
  <si>
    <t>(Ghi chú: 20.000 triệu đồng vốn ODA đã phân bổ cho DA 7662361 - Tăng cường quản lý đất đai tỉnh BN; chưa thanh toán.)</t>
  </si>
  <si>
    <t>NS huyện xã gồm: + NS huyện</t>
  </si>
  <si>
    <t>KH 2021</t>
  </si>
  <si>
    <t>KD</t>
  </si>
  <si>
    <t>"+ Ns xã:</t>
  </si>
  <si>
    <t>Đơn vị: Đồng</t>
  </si>
  <si>
    <t>Nội dung/Tên dự án</t>
  </si>
  <si>
    <t>Chủ đầu tư</t>
  </si>
  <si>
    <t>Nguồn vốn</t>
  </si>
  <si>
    <t>Ghi chú</t>
  </si>
  <si>
    <t>UBND thành phố Từ Sơn (Ban QLDA)</t>
  </si>
  <si>
    <t>591/QĐ-UBND ngày 30/12/2021</t>
  </si>
  <si>
    <t>Hệ thống tiêu thoát nước trên địa bàn huyện Quế Võ</t>
  </si>
  <si>
    <t xml:space="preserve">UBND huyện Quế Võ (Ban QLDA) </t>
  </si>
  <si>
    <t>Nguồn vốn xây dựng cơ bản tập trung</t>
  </si>
  <si>
    <t>Dự án đầu tư xây dựng đường giao thông từ TL.277 đến khu lưu niệm đồng chí Nguyễn Văn Cừ, thị xã Từ Sơn (đoạn từ UBND phường Trang Hạ đi khu lưu niệm đồng chí Nguyễn Văn Cừ).</t>
  </si>
  <si>
    <t>Ban QLDAXD Giao thông</t>
  </si>
  <si>
    <t>Dự án ĐTXD bổ sung cầu Đồng Xép 2, nút giao giữa QL.1A với ĐT.287, tỉnh Bắc Ninh</t>
  </si>
  <si>
    <t>100/QĐ-UBND ngày 4/3/2022</t>
  </si>
  <si>
    <t>BQLDA ĐTXD công trình Dân dụng và Công nghiệp</t>
  </si>
  <si>
    <t>Dự án ĐTXD đường TL 287 đoạn Hoàn Sơn đến nút giao đường dẫn phía Bắc Cầu Phật Tích - Đại Đồng Thành (Km5+00 - Km8+650), huyện Tiên Du</t>
  </si>
  <si>
    <t>Đầu tư xây dựng đường ĐT.285B (đoạn từ ĐT.295, xã Đông Tiến đến QL.3 mới, huyện Yên Phong) và Nút giao hoàn chỉnh nối ĐT.285B với QL.3 mới</t>
  </si>
  <si>
    <t>Đầu tư xây dựng cầu Nét (lý trình K77+00) đường ĐT 295 đoạn Yên Phong Từ sơn</t>
  </si>
  <si>
    <t>Đường HL6 đoạn từ TL276 vào trụ sở BCH quân sự mới và làng đại học I</t>
  </si>
  <si>
    <t>UBND huyện Tiên Du (Ban QLDA)</t>
  </si>
  <si>
    <t>Nguồn tiết kiệm chi năm 2021</t>
  </si>
  <si>
    <t>Vốn kéo dài thanh toán sang năm 2022-Nguồn XDCB tập trung, cân đối ngân sách</t>
  </si>
  <si>
    <t>UBND TP Bắc Ninh (Ban QLDA)</t>
  </si>
  <si>
    <t>Dự án ĐTXD trụ sở Huyện ủy – HĐND – UBND huyện Lương Tài</t>
  </si>
  <si>
    <t>UBND huyện Lương Tài (Ban QLDA)</t>
  </si>
  <si>
    <t>Dự án ĐTXD đường ĐH 8 đoạn từ TL280 đi cầu Bến, xã Bình Định, huyện Lương Tài</t>
  </si>
  <si>
    <t>III</t>
  </si>
  <si>
    <t>UBND huyện Thuận Thành (Ban QLDA)</t>
  </si>
  <si>
    <t>Ứng dụng công nghệ thông tin trong hoạt động các cơ quan Đảng tỉnh Bắc Ninh giai đoạn 2021-2025</t>
  </si>
  <si>
    <t>Văn phòng Tỉnh ủy</t>
  </si>
  <si>
    <t>Sở Văn hóa, Thể thao và Du lịch</t>
  </si>
  <si>
    <t xml:space="preserve"> 201/QĐ-UBND ngày 21/4/2022</t>
  </si>
  <si>
    <t>ĐTXD đường nội thị huyện Quế Võ (đoạn Nhân Hòa đi Đại Xuân)</t>
  </si>
  <si>
    <t>UBND huyện Yên Phong (Ban QLDA)</t>
  </si>
  <si>
    <t>Đầu tư xây dựng đường TL.287 đoạn từ QL.38 mới, huyện Tiên Du đến Q.L18, huyện Quế Võ, tỉnh Bắc Ninh</t>
  </si>
  <si>
    <t>Chương trình đầu tư, cải tạo nâng cấp rừng phòng hộ tỉnh Bắc Ninh theo mô hình phát triển bền vững giai đoạn 2015-2020</t>
  </si>
  <si>
    <t>Chi cục Kiểm lâm</t>
  </si>
  <si>
    <t>Đường Hoàng Hoa Thám kéo dài đoạn từ dự án đấu giá QSD đất tạo vốn xây dựng cơ sở hạ tầng phường Kinh Bắc (DA K15) đến đường H, tp Bắc Ninh</t>
  </si>
  <si>
    <t>Chi cục Thủy lợi</t>
  </si>
  <si>
    <r>
      <t>Nguồn vốn NSTW</t>
    </r>
    <r>
      <rPr>
        <sz val="14"/>
        <color indexed="8"/>
        <rFont val="Times New Roman"/>
        <family val="1"/>
      </rPr>
      <t xml:space="preserve"> (Trong nước)</t>
    </r>
  </si>
  <si>
    <t>PHỤ LỤC 01: TỔNG HỢP TÌNH HÌNH GIẢI NGÂN THEO NGUỒN VỐN</t>
  </si>
  <si>
    <t>STT</t>
  </si>
  <si>
    <t>TÊN DỰ ÁN</t>
  </si>
  <si>
    <t xml:space="preserve">NHÓM </t>
  </si>
  <si>
    <t>TMĐT</t>
  </si>
  <si>
    <t>NGUỒN VỐN</t>
  </si>
  <si>
    <t>CHỦ ĐẦU TƯ</t>
  </si>
  <si>
    <t>QĐ CHỦ TRƯƠNG ĐẦU TƯ</t>
  </si>
  <si>
    <t>QĐ PHÊ DUYỆT DỰ ÁN</t>
  </si>
  <si>
    <t xml:space="preserve">BCTĐ </t>
  </si>
  <si>
    <t>QĐ PHÊ DUYỆT LẦN ĐẦU</t>
  </si>
  <si>
    <t xml:space="preserve">BCTĐ/ Tờ trình </t>
  </si>
  <si>
    <t>(Triệu đồng)</t>
  </si>
  <si>
    <t>SỐ BC</t>
  </si>
  <si>
    <t>SỐ QĐ</t>
  </si>
  <si>
    <t>THỜI GIAN</t>
  </si>
  <si>
    <t>CÁC DỰ ÁN PHÊ DUYỆT MỚI</t>
  </si>
  <si>
    <t>NGÂN SÁCH TỈNH</t>
  </si>
  <si>
    <t>117/NQ-HĐND ngày 30/3/2022</t>
  </si>
  <si>
    <t>HĐND tỉnh</t>
  </si>
  <si>
    <t>CÁC DỰ ÁN PHÊ DUYỆT ĐIỀU CHỈNH</t>
  </si>
  <si>
    <t>C</t>
  </si>
  <si>
    <t>Công ty TNHH MTV KTCTTL Bắc Đuống</t>
  </si>
  <si>
    <t>UBND tỉnh</t>
  </si>
  <si>
    <t>NS tỉnh</t>
  </si>
  <si>
    <t>Nguồn vốn đầu tư công ngân sách tỉnh và các nguồn vốn khác (nếu có)</t>
  </si>
  <si>
    <t>Đầu tư công ngân sách tỉnh giai đoạn 2021÷2025 và các nguồn vốn hợp pháp khác (nếu có): Phần còn lại.</t>
  </si>
  <si>
    <t>Nguồn vốn đầu tư công ngân sách tỉnh và các nguồn vốn khác (nếu có).</t>
  </si>
  <si>
    <t>131/NQ-HĐND ngày 03/10/2018</t>
  </si>
  <si>
    <t>CÁC DỰ ÁN ĐỀ NGHỊ BÃI BỎ</t>
  </si>
  <si>
    <t>QLN</t>
  </si>
  <si>
    <t>HĐND</t>
  </si>
  <si>
    <t>UBND</t>
  </si>
  <si>
    <t>UBND huyện Thuận Thành</t>
  </si>
  <si>
    <t>Trong đó</t>
  </si>
  <si>
    <t>TTKL HT (bao gồm cả vốn kéo dài)</t>
  </si>
  <si>
    <t>Trong đó TTKLHT vốn KD</t>
  </si>
  <si>
    <t>Tạm ứng (bao gồm cả vốn kéo dài)</t>
  </si>
  <si>
    <t>Trong đó TU vốn KD</t>
  </si>
  <si>
    <t>Vốn còn lại chưa giải ngân</t>
  </si>
  <si>
    <t>Trong đó dư dự toán vốn KD</t>
  </si>
  <si>
    <t>Tỷ lệ giải ngân</t>
  </si>
  <si>
    <t>Vốn được kéo dài</t>
  </si>
  <si>
    <t>Vốn KH năm</t>
  </si>
  <si>
    <t>1=2+3</t>
  </si>
  <si>
    <t>5a</t>
  </si>
  <si>
    <t>6a</t>
  </si>
  <si>
    <t>7a</t>
  </si>
  <si>
    <t>Tổng cộng theo CĐT</t>
  </si>
  <si>
    <t>1071221</t>
  </si>
  <si>
    <t>Thanh tra tỉnh</t>
  </si>
  <si>
    <t>1029075</t>
  </si>
  <si>
    <t>1086344</t>
  </si>
  <si>
    <t>Trung tâm NS&amp;VSMTNT</t>
  </si>
  <si>
    <t>Bộ Chỉ huy quân sự tỉnh</t>
  </si>
  <si>
    <t>1053630</t>
  </si>
  <si>
    <t>Chi cục thủy lợi</t>
  </si>
  <si>
    <t>1124812</t>
  </si>
  <si>
    <t>3013130</t>
  </si>
  <si>
    <t>Chi cục kiểm lâm</t>
  </si>
  <si>
    <t>1026074</t>
  </si>
  <si>
    <t>Sở Tư pháp</t>
  </si>
  <si>
    <t>Ban quản lý dự án đầu tư xây dựng công trình dân dụng và công nghiệp Bắc Ninh</t>
  </si>
  <si>
    <t>3012848</t>
  </si>
  <si>
    <t>3012626</t>
  </si>
  <si>
    <t>Viện kiểm sát nhân dân tỉnh</t>
  </si>
  <si>
    <t>1008588</t>
  </si>
  <si>
    <t>Ban tiếp công dân tỉnh</t>
  </si>
  <si>
    <t>1026795</t>
  </si>
  <si>
    <t>3012702</t>
  </si>
  <si>
    <t>Sở Văn hóa thể thao và du lịch Bắc Ninh</t>
  </si>
  <si>
    <t>3012910</t>
  </si>
  <si>
    <t>3012641</t>
  </si>
  <si>
    <t>3012640</t>
  </si>
  <si>
    <t>Công an tỉnh</t>
  </si>
  <si>
    <t>1053629</t>
  </si>
  <si>
    <t>3012732</t>
  </si>
  <si>
    <t>Ban QLDA Sở Giao thông</t>
  </si>
  <si>
    <t>Ban quản lý khu vực phát triển đô thị Bắc Ninh</t>
  </si>
  <si>
    <t>3012731</t>
  </si>
  <si>
    <t>1004121</t>
  </si>
  <si>
    <t>Công ty TNHH MTV khai thác CT Thủy lợi Bắc Đuống</t>
  </si>
  <si>
    <t>Văn phòng tỉnh ủy</t>
  </si>
  <si>
    <t>Đơn vị: triệu đồng</t>
  </si>
  <si>
    <t>Tên công trình, dự án</t>
  </si>
  <si>
    <t>Số quyết định phê duyệt dự án/quyết toán, 
 ngày, tháng, năm</t>
  </si>
  <si>
    <t>Tổng mức đầu tư được duyệt</t>
  </si>
  <si>
    <t>Lũy kế vốn đã bố trí và ứng trước đến hết đến hết năm trước năm kế hoạch</t>
  </si>
  <si>
    <t>Vốn kế hoạch năm trước được phép kéo dài</t>
  </si>
  <si>
    <t>Kế hoạch vốn năm kế hoạch</t>
  </si>
  <si>
    <t>Giá trị khối lượng hoàn thành</t>
  </si>
  <si>
    <t>Giá trị giải ngân</t>
  </si>
  <si>
    <t xml:space="preserve">Nhu cầu vốn còn thiếu </t>
  </si>
  <si>
    <t>Tổng số</t>
  </si>
  <si>
    <t>Luỹ kế giải ngân đối với kế hoạch vốn các năm trước năm kế hoạch</t>
  </si>
  <si>
    <t>Giải ngân vốn năm kế hoạch</t>
  </si>
  <si>
    <t>Thiếu so với giá trị KLHT đến thời điểm báo cáo</t>
  </si>
  <si>
    <t>Thiếu so với TMĐT</t>
  </si>
  <si>
    <t>NS tỉnh hỗ trợ</t>
  </si>
  <si>
    <t>NS huyện</t>
  </si>
  <si>
    <t>Nguồn vốn từ đấu giá đất</t>
  </si>
  <si>
    <t>Các nguồn vốn khác</t>
  </si>
  <si>
    <t>NS huyện (ngoài tiền đất)</t>
  </si>
  <si>
    <t>Các nguồn vốn khác (ghi rõ loại nguồn vốn)</t>
  </si>
  <si>
    <t>Luỹ kế từ khởi công đến hết 31/12 năm trước năm kế hoạch</t>
  </si>
  <si>
    <t>Từ 01/01 năm kế hoạch đến thời điểm báo cáo</t>
  </si>
  <si>
    <t>Trong đó: NS tỉnh hỗ trợ</t>
  </si>
  <si>
    <t>XDCB tập trung</t>
  </si>
  <si>
    <t>Nguồn Khác</t>
  </si>
  <si>
    <t>Vốn kế hoạch giao trong năm</t>
  </si>
  <si>
    <t xml:space="preserve">Vốn kế hoạch giao trong năm </t>
  </si>
  <si>
    <t>GIA BÌNH</t>
  </si>
  <si>
    <t>DỰ ÁN CÓ SỬ DỤNG NGÂN SÁCH TỈNH HỖ TRỢ</t>
  </si>
  <si>
    <t>Dự án đã phê duyệt quyết toán</t>
  </si>
  <si>
    <t>Dự án đã hoàn thành nhưng chưa phê duyệt quyết toán</t>
  </si>
  <si>
    <t>Dự án chuyển tiếp</t>
  </si>
  <si>
    <t>Dự án khởi công mới năm kế hoạch</t>
  </si>
  <si>
    <t>Dự án đã phê duyệt dự án nhưng chưa bố trí vốn thực hiện</t>
  </si>
  <si>
    <t>Dự án được phê duyệt chủ trương đầu tư, chưa có quyết định phê duyệt dự án</t>
  </si>
  <si>
    <t>DỰ ÁN 100% NS HUYỆN</t>
  </si>
  <si>
    <t>LƯƠNG TÀI</t>
  </si>
  <si>
    <t>QUẾ VÕ</t>
  </si>
  <si>
    <t>TIÊN DU</t>
  </si>
  <si>
    <t>TỪ SƠN</t>
  </si>
  <si>
    <t>YÊN PHONG</t>
  </si>
  <si>
    <t>Đơn vị tính: triệu đồng</t>
  </si>
  <si>
    <t>Số dự án</t>
  </si>
  <si>
    <t>Số Quyết định phê duyệt QT hoặc DA</t>
  </si>
  <si>
    <t>Luỹ kế vốn đã bố trí đến hết năm 2021</t>
  </si>
  <si>
    <t>Giá trị KLHT</t>
  </si>
  <si>
    <t>Nhu cầu vốn còn thiếu</t>
  </si>
  <si>
    <t>Lũy kế vốn đã thanh toán đến 31/01/2022</t>
  </si>
  <si>
    <t>Giải ngân KH vốn Từ 01/01/2021 đến 31/10/2022 (Kế hoạch vốn năm 2021 và  vốn kế hoạch năm trước được phép kéo dài)</t>
  </si>
  <si>
    <t>NS huyện, xã</t>
  </si>
  <si>
    <t xml:space="preserve">  Nguồn vốn khác</t>
  </si>
  <si>
    <t>NS huyện, xã (Ngoài tiền đất)</t>
  </si>
  <si>
    <t xml:space="preserve">  Nguồn vốn đấu giá SD Đất</t>
  </si>
  <si>
    <t>Nguồn vốn khác</t>
  </si>
  <si>
    <t>Trong đó:  NS tỉnh hỗ trợ</t>
  </si>
  <si>
    <t>Thiếu so với KLHT đến 31/10/2022</t>
  </si>
  <si>
    <t>Từ KC đến hết 31/12/2021</t>
  </si>
  <si>
    <t>Từ 01/01/2022 đến 31/10/2022</t>
  </si>
  <si>
    <t xml:space="preserve"> NS tỉnh hỗ trợ</t>
  </si>
  <si>
    <t>NS huyện, xã (ngoài tiền đất)</t>
  </si>
  <si>
    <t>Nguồn vốn đấu giá SD đất</t>
  </si>
  <si>
    <t>PHẦN 1</t>
  </si>
  <si>
    <t>Dự án đã quyết toán</t>
  </si>
  <si>
    <t>Lĩnh Vực Giáo dục</t>
  </si>
  <si>
    <t>Dự án....</t>
  </si>
  <si>
    <t>Hạ tầng khác</t>
  </si>
  <si>
    <t>Dự án đã hoàn thành nhưng chưa quyết toán</t>
  </si>
  <si>
    <t xml:space="preserve">Dự án chuyển tiếp </t>
  </si>
  <si>
    <t>D</t>
  </si>
  <si>
    <t>Dự án khởi công năm kế hoạch</t>
  </si>
  <si>
    <t>E</t>
  </si>
  <si>
    <t>Dự án đã  phê duyệt dự án nhưng chưa bố trí vốn thực hiện</t>
  </si>
  <si>
    <t>G</t>
  </si>
  <si>
    <t>PHẦN 2</t>
  </si>
  <si>
    <t>DỰ ÁN SỬ DỤNG HOÀN TOÀN VỐN NGÂN SÁCH XÃ VÀ NGÂN SÁCH HUYỆN HỖ TRỢ</t>
  </si>
  <si>
    <t>PHỤ LỤC 04: CHI TIẾT TÌNH HÌNH THỰC HIỆN VÀ GIẢI NGÂN KẾ HOẠCH VỐN ĐẦU TƯ CÔNG NĂM N ĐỐI VỚI DỰ ÁN CẤP HUYỆN QUẢN LÝ</t>
  </si>
  <si>
    <t>PHỤ LỤC 05: CHI TIẾT TÌNH HÌNH THỰC HIỆN VÀ GIẢI NGÂN KẾ HOẠCH VỐN ĐẦU TƯ CÔNG NĂM N ĐỐI VỚI DỰ ÁN CẤP XÃ, PHƯỜNG, THỊ TRẤN QUẢN LÝ</t>
  </si>
  <si>
    <t>Số vốn đã phân bổ năm 2022</t>
  </si>
  <si>
    <t>CẤP QUYẾT ĐỊNH ĐẦU TƯ</t>
  </si>
  <si>
    <t>Dự án đã được cấp có thẩm quyền phê duyệt điều chỉnh</t>
  </si>
  <si>
    <t>Dự án đã có báo cáo thẩm định nhưng chưa được cấp có thẩm quyền quyết định</t>
  </si>
  <si>
    <t>QĐ PHÊ DUYỆT ĐIỀU CHỈNH, THAY THẾ</t>
  </si>
  <si>
    <t>Dự án đã được cấp có thẩm quyền phê duyệt bãi bỏ</t>
  </si>
  <si>
    <t>Dự án đã có Tờ trình nhưng chưa được cấp có thẩm quyền quyết định</t>
  </si>
  <si>
    <t>QĐ PHÊ DUYỆT ĐIỀU CHỈNH TRONG KỲ</t>
  </si>
  <si>
    <t>THUẬN THÀNH</t>
  </si>
  <si>
    <t>(Kèm theo Báo cáo liên sở số 328/LS:KH&amp;ĐT-TC ngày  07 tháng 11 năm 2022 của liên sở Kế hoạch và Đầu tư - Tài chính)</t>
  </si>
  <si>
    <t>Số vốn đã giải ngân</t>
  </si>
  <si>
    <t>Số vốn còn lại chưa phân bổ chi tiết (so với NQ HĐND)</t>
  </si>
  <si>
    <t>Tỷ lệ vốn chưa phân bổ (so với NQ HĐND)</t>
  </si>
  <si>
    <t>Chính phủ giao</t>
  </si>
  <si>
    <t>HĐND tỉnh giao</t>
  </si>
  <si>
    <t>Tỉ lệ % (GN/KHCP)</t>
  </si>
  <si>
    <t>Tỉ lệ % (TT/KH-HĐND)</t>
  </si>
  <si>
    <t>Tỉ lệ % (TT/KH-UBND)</t>
  </si>
  <si>
    <t>Tỉ lệ % (TT/PBCT-THX)</t>
  </si>
  <si>
    <t>Tổng</t>
  </si>
  <si>
    <t>Vốn kéo dài</t>
  </si>
  <si>
    <t>3a</t>
  </si>
  <si>
    <t>3b</t>
  </si>
  <si>
    <t>3c</t>
  </si>
  <si>
    <t>4a</t>
  </si>
  <si>
    <t>4b</t>
  </si>
  <si>
    <t>4c</t>
  </si>
  <si>
    <t>5b</t>
  </si>
  <si>
    <t>5c</t>
  </si>
  <si>
    <t>8=7/3 (%)</t>
  </si>
  <si>
    <t>9=7/4 (%)</t>
  </si>
  <si>
    <t>13=4-6</t>
  </si>
  <si>
    <t>14=6/4%</t>
  </si>
  <si>
    <r>
      <t>Nguồn vốn NSTW</t>
    </r>
    <r>
      <rPr>
        <sz val="13"/>
        <rFont val="Times New Roman"/>
        <family val="1"/>
      </rPr>
      <t xml:space="preserve"> (Trong nước)</t>
    </r>
  </si>
  <si>
    <t>TỔNG NGUỒN VỐN ĐẦU TƯ CÔNG (I+II)</t>
  </si>
  <si>
    <t>Ngân sách nhà nước tỉnh</t>
  </si>
  <si>
    <t>Chi đầu tư công trực tiếp cho các dự án</t>
  </si>
  <si>
    <t>Nguồn hỗ trợ theo chính sách của tỉnh</t>
  </si>
  <si>
    <t>A4</t>
  </si>
  <si>
    <t>Trả nợ gốc vay</t>
  </si>
  <si>
    <t>A5</t>
  </si>
  <si>
    <t>Nguồn đất ngân sách tỉnh quản lý</t>
  </si>
  <si>
    <t>Nguồn thu tiền sử dụng đất huyện xã</t>
  </si>
  <si>
    <t>Đất dự án BT + Tiền đất hỗ trợ</t>
  </si>
  <si>
    <t>Cân đối về huyện xã theo NQ 13</t>
  </si>
  <si>
    <t>Bổ sung có mục tiêu</t>
  </si>
  <si>
    <t>Tăng thu DT thời kỳ ổn định NS huyện xã</t>
  </si>
  <si>
    <t>Hỗ trợ dự án HTNT</t>
  </si>
  <si>
    <t>Tăng thu xổ số kiến thiết</t>
  </si>
  <si>
    <t>Hỗ trợ dự án thuộc nhiệm vụ chi huyện</t>
  </si>
  <si>
    <t>4d</t>
  </si>
  <si>
    <t>4e</t>
  </si>
  <si>
    <t>4f</t>
  </si>
  <si>
    <t>BẮC NINH</t>
  </si>
  <si>
    <t>Số vốn thu hồi</t>
  </si>
  <si>
    <t>Dự án đầu tư xây dựng đường tránh QL.17 đoạn từ QL.38 đi ĐT.276 thuộc địa phận xã Trạm Lộ xã Gia Đông – xã Nguyệt Đức, huyện Thuận Thành</t>
  </si>
  <si>
    <t>Tu bổ, tôn tạo di tích đình Hồi Quan, thị xã Từ Sơn</t>
  </si>
  <si>
    <t>Dự án đầu tư xây dựng ĐT.278 đoạn QL18 lên đê sông Cầu, huyện Quế Võ</t>
  </si>
  <si>
    <t>Dự án ĐTXD tuyến ĐT.285B mới, đoạn nối QL.17 với QL.38 trên địa bàn tỉnh Bắc Ninh; giai đoạn I,II: đoạn từ ĐT.281 đến ĐT.285 lý trình từ Km4+00 đến Km7+00 và đoạn từ ĐT.280 mới đến QL.38 lý trình từ Km15+00 đến Km22+500 huyện Lương Tài - Thuận Thành, tỉnh Bắc Ninh</t>
  </si>
  <si>
    <t>Đường gom bên trái QL.18 từ KCN Quế Võ đến khu đô thị Tây Hồ và hoàn chỉnh hệ thống chiêu sáng (lý trình từ Km8+100 đến Km8+400)</t>
  </si>
  <si>
    <t>ĐTXD cầu Kênh Vàng và đường dẫn hai đầu cầu kết nối hai tỉnh Bắc Ninh và Hải Dương</t>
  </si>
  <si>
    <t>Dự án ĐTXD đường ĐT.287 đoạn từ xã Trung Nghĩa, huyện Yên Phong đến phường Đồng Nguyên, thị xã Từ Sơn</t>
  </si>
  <si>
    <t>Ban QLDA ĐTXD các công trình Nông nghiệp và Phát triển nông thôn</t>
  </si>
  <si>
    <t>Đường vào Trung tâm đào tạo bóng chuyền tỉnh Bắc Ninh (đoạn từ đường Hàn Thuyên đến đường Lê Văn Thịnh)</t>
  </si>
  <si>
    <t>Ban Quản lý khu vực phát triển đô thị</t>
  </si>
  <si>
    <t>Tuyến đường nối đường Hàn Thuyên và đường Đấu Mã, thành phố Bắc Ninh</t>
  </si>
  <si>
    <t>Đường vào nhà hát dân ca quan họ Bắc Ninh (đoạn từ nối tiếp đường Lạc Long Quân qua nhà hát đến đường bê tông Hữu Chấp, xã Hòa Long, TP Bắc Ninh)</t>
  </si>
  <si>
    <t>Cải tạo, nâng cấp kênh tiêu chính trạm bơm Tri phương</t>
  </si>
  <si>
    <t>Cải tạo nâng cấp trạm bơm Hữu Chấp, thành phố Bắc Ninh</t>
  </si>
  <si>
    <t>Dự án ĐTXD Đường về khu lưu niệm đồng chí Nguyễn Văn Cừ đoạn từ ĐT.277 qua UBND phường Trang Hạ, thị xã Từ Sơn</t>
  </si>
  <si>
    <t>Dự án ĐTXD cải tạo, nâng cấp TL.295 (đoạn từ vị trí chân cầu vượt nút giao với QL.18 đến đường TL.285B theo quy hoạch), huyện Yên Phong</t>
  </si>
  <si>
    <t>Dự án đầu tư xây dựng đường nối từ đê sông Cầu, xã Dũng Liệt đi Khu công nghiệp Yên Phong I mở rộng, huyện Yên Phong</t>
  </si>
  <si>
    <t>Dự án mở rộng Bệnh viện Sản Nhi tỉnh Bắc Ninh</t>
  </si>
  <si>
    <t>ĐTXD Trung tâm cảnh sát thuộc Công an tỉnh Bắc Ninh.</t>
  </si>
  <si>
    <t>(Kèm theo Báo cáo liên sở số 345/LS:KH&amp;ĐT-TC ngày  17 tháng 11 năm 2022 của liên sở Kế hoạch và Đầu tư - Tài chính)</t>
  </si>
  <si>
    <t>Đường du lịch Phật Tích kéo dài đi Cảnh Hưng (giai đoạn 1)</t>
  </si>
  <si>
    <t>Dự án đầu tư xây dựng đường trục huyện Quế Võ đoạn từ QL18 đi xã Phù Lương</t>
  </si>
  <si>
    <t>Dự án ĐTXD đường trục huyện Quế Võ đoạn từ TL.279 đi Bằng An, lên đê Hữu Cầu</t>
  </si>
  <si>
    <t>Dự án ĐTXD tuyến đường từ QL.18 đi làng nghề xã Phù Lãng, huyện Quế Võ</t>
  </si>
  <si>
    <t>ĐTXD cải tạo, nâng cấp đường vào khu xử lý rác thải tập trung tại xã Phù Lãng, huyện Quế Võ</t>
  </si>
  <si>
    <t>QĐ 494 ngày 14/11/2022 đc đến nguồn XDCB TT</t>
  </si>
  <si>
    <t>Dự án ĐTXD đường ĐT278 đoạn từ QL18, xã Phượng Mao đến ĐT287, xã Yên Giả, huyện Quế Võ</t>
  </si>
  <si>
    <t>Quyết định số  525/QĐ-UBND ngày   28/11/2022</t>
  </si>
  <si>
    <t>PHỤ LỤC 02: TỔNG HỢP ĐIỀU CHUYẾN, THU HỒI VỐN ĐẦU TƯ CÔNG NĂM 2023</t>
  </si>
  <si>
    <t>Quyết định số 469/QĐ-UBND ngày 13 tháng 10 năm 2023</t>
  </si>
  <si>
    <t>Trung tâm văn hóa thiếu nhi phía nam tỉnh tại thị trấn Gia Bình</t>
  </si>
  <si>
    <t>Nhà hát dân ca quan họ Bắc Ninh</t>
  </si>
  <si>
    <t>Dự án ĐTXD hạ tầng kỹ thuật trung tâm thể dục thể thao tỉnh Bắc Ninh</t>
  </si>
  <si>
    <t>Dự án đầu tư xây dựng cải tạo nâng cấp đường TL 278 (đoạn từ QL18 ÷ QL38) thành phố Bắc Ninh, tỉnh Bắc Ninh</t>
  </si>
  <si>
    <t>Đường trục chính đô thị đoạn từ QL18 đi xã Việt Hùng, xã Bằng An, huyện Quế Võ</t>
  </si>
  <si>
    <t>xây dựng, cải tạo, nâng cấp đường bách Môn, Lạc Vệ km0+00-km2+158</t>
  </si>
  <si>
    <t>Trạm bơm Ngọ Xá, huyện Thuận Thành, tỉnh Bắc Ninh</t>
  </si>
  <si>
    <t>Sở Nông nghiệp và PTNT</t>
  </si>
  <si>
    <t>Đường Lý Anh Tông kéo dài (đoạn từ ĐT.295B sang phía Tây thành phố đến đường H), thành phố Bắc Ninh</t>
  </si>
  <si>
    <t>Dự án ĐTXD hệ thống đường trục xã Hoài Thượng, huyện Thuận Thành</t>
  </si>
  <si>
    <t>566/QĐ-UBND ngày 28/12/2022</t>
  </si>
  <si>
    <t>XDCB</t>
  </si>
  <si>
    <t>565/QĐ-UBND ngày 28/12/2022</t>
  </si>
  <si>
    <t>XDCB đối ứng</t>
  </si>
  <si>
    <t>56/QĐ-UBND ngày 28/02/2023</t>
  </si>
  <si>
    <t>Vốn kéo dài thanh toán sang năm 2023 - Tăng thu, tiết kiệm chi</t>
  </si>
  <si>
    <t>Số điều chỉnh tăng</t>
  </si>
  <si>
    <t>Số điều chỉnh giảm</t>
  </si>
  <si>
    <t>Quyết định số 470/QĐ-UBND ngày 13 tháng 10 năm 2023</t>
  </si>
  <si>
    <t>Dự án thành phần 1.3: Bồi thường, hỗ trợ, tái định cư (bao gồm hệ thống đường cao tốc, đường song hành (đường đô thị), hạ tầng kỹ thuật)</t>
  </si>
  <si>
    <t>Hệ thống xử lý nước thải đô thị Thứa, Lương Tài</t>
  </si>
  <si>
    <t>NSTW</t>
  </si>
  <si>
    <t>Đầu tư và phát triển Trường Cao đẳng công nghiệp Bắc Ninh đến năm 2025 thành trường chất lượng cao</t>
  </si>
  <si>
    <t>Trường Cao đẳng công nghiệp Bắc Ninh</t>
  </si>
  <si>
    <t>ĐTXD cải tạo, nâng cấp Trung tâm y tế huyện Yên Phong, quy mô 300 giường bệnh</t>
  </si>
  <si>
    <t>ĐTXD mở rộng Trung tâm y tế huyện Thuận Thành</t>
  </si>
  <si>
    <t>Quyết định số 515/QĐ-UBND ngày 02 tháng 11 năm 2023</t>
  </si>
  <si>
    <t>QĐ 246 ngày 27/6/2023</t>
  </si>
  <si>
    <t xml:space="preserve"> Nguồn tăng thu, tiết kiệm chi</t>
  </si>
  <si>
    <t>- Nguồn tăng thu, tiết kiệm chi: 3 tỷ dồng;
-  Nguồn XDCB tập trung: 2 tỷ đồng</t>
  </si>
  <si>
    <t>176/NQ-HĐND ngày 11/10/2023</t>
  </si>
  <si>
    <t>Ngân sách trung ương</t>
  </si>
  <si>
    <t>Dự án thành phần 2.3: xây dựng đường song hành (đường đô thị) thuộc địa phận tỉnh Bắc Ninh</t>
  </si>
  <si>
    <t>149/QĐ-UBND ngày 26/4/2023</t>
  </si>
  <si>
    <t>Nguồn XDCB tập trung (Đối ứng nguồn NSTW)</t>
  </si>
  <si>
    <t>Trường THCS Hàn Thuyên - huyện Lương Tài</t>
  </si>
  <si>
    <t xml:space="preserve">Dự án đầu tư xây dựng mở rộng Trường THPT Lý Nhân Tông </t>
  </si>
  <si>
    <t>Trường THPT Yên phong số 1 phân khu 2</t>
  </si>
  <si>
    <t>Dự án đầu tư xây dựng mở rộng Trường THPT Lê Văn Thinh, huyện Gia Bình</t>
  </si>
  <si>
    <t>Các tuyến đường tỉnh ĐT.295C, ĐT.285B kết nối thành phố Bắc Ninh qua các khu công nghiệp với QL.3 mới; ĐT.277B kết nối với cầu Hà Bắc 2, đường Vành đai 4</t>
  </si>
  <si>
    <t>Dự án đầu tư xây dựng đường giao thông từ QL.38 qua nhà máy xử lý nước thải huyện Thuận Thành đi QL.17, huyện Thuận Thành</t>
  </si>
  <si>
    <t>Dự án đầu tư xây dựng đường tránh QL.17 đoạn từ QL.17 đi QL.38 thuộc địa phận xã An Bình, xã Trạm Lộ, huyện Thuận Thành</t>
  </si>
  <si>
    <t>Dự án đầu tư xây dựng đường giao thông từ Khu công nghiệp Khai Sơn đi đường tránh QL.17, huyện Thuận Thành</t>
  </si>
  <si>
    <t>Dự án đầu tư xây dựng ĐT.285 đoạn Ngụ, huyện Gia Bình đi Phú Hòa, huyện Lương Tài</t>
  </si>
  <si>
    <t>Dự án ĐTXD tuyến ĐT.285B mới (đoạn nối QL17 với QL38), tỉnh Bắc Ninh (giai đoạn III,IV: Đoạn từ ĐT,285 đến ĐT.280 mới và đoạn từ QL17 đến ĐT.281)</t>
  </si>
  <si>
    <t>Đường Hoàng Quốc Việt, thị xã Từ Sơn</t>
  </si>
  <si>
    <t>Dự án Đầu tư xây dựng chế biến các sản phẩm nông nghiệp và trưng bày giới thiệu sản phẩm</t>
  </si>
  <si>
    <t>Công ty TNHH XNK nông sản Vĩnh Cửu</t>
  </si>
  <si>
    <t>QĐ 566 ngày 28/12/2022</t>
  </si>
  <si>
    <t xml:space="preserve">QĐ 246/ ngày 27/6/2023 nguồn tăng thu, tiết kiệm chi </t>
  </si>
  <si>
    <t>Nguồn tăng thu, tiết kiệm chi</t>
  </si>
  <si>
    <t>QĐ 565 ngày 28/12/2022</t>
  </si>
  <si>
    <t>Đối ứng nguồn NSTW</t>
  </si>
  <si>
    <t>Nguồn vốn kéo dài thanh toán sang năm 2023 - Đối ứng NSTW</t>
  </si>
  <si>
    <t>QĐ 565 ngày 28/12/2022 đối ứng nguồn NSTW</t>
  </si>
  <si>
    <t xml:space="preserve">QĐ 246/ ngày 27/6/2023 </t>
  </si>
  <si>
    <t>nguồn tăng thu, tiết kiệm chi</t>
  </si>
  <si>
    <t>Đầu tư các tuyến đường tỉnh ĐT.295C, ĐT.285B kết nối thành phố Bắc Ninh qua các khu công nghiệp với QL.3 mới; ĐT.277B kết nối với cầu Hà Bắc 2, đường Vành đai 4</t>
  </si>
  <si>
    <t>Trụ sở công an và Ban chỉ huy quân sự các xã, thị trấn trên địa bàn tỉnh Bắc Ninh</t>
  </si>
  <si>
    <t>Dự án ĐTXD cải tạo, nâng cấp đường TL.284 đoạn từ Lãng Ngâm – Thị trấn Thứa, huyện Gia Bình và Lương Tài, tỉnh Bắc Ninh</t>
  </si>
  <si>
    <t>Nguồn XDCB tập trung</t>
  </si>
  <si>
    <t>Xử lý lún, nứt thân đê sạt trượt mái đê đoạn K41+200-K45 đê hữu Đuống huyện Gia Bình</t>
  </si>
  <si>
    <t xml:space="preserve">Nạo vét kênh tiêu Hiền Lương, huyện Quế Võ, tỉnh Bắc Ninh </t>
  </si>
  <si>
    <t>Trạm bơm tiêu Ngọc Trì, huyện Lương Tài</t>
  </si>
  <si>
    <t>Xây dựng kè hộ bờ tương ứng đoạn từ K44+300 - K45+700 đê hữu Cầu, xã Tam Đa, huyện Yên Phong</t>
  </si>
  <si>
    <t>Xử lý sạt lở bờ, bãi sông Đuống tương ứng đoạn từ K48+500 - K51+300 đê hữu Đuống, huyện Gia Bình, tỉnh Bắc Ninh</t>
  </si>
  <si>
    <t>khác cđt</t>
  </si>
  <si>
    <t>QĐ 565 ngày 28/12/2022 đối ứng NSTW (20 tỷ)</t>
  </si>
  <si>
    <t>Dự án đầu tư xây dựng công trình đảm bảo an ninh nguồn nước thô của các trạm cấp nước sạch do Trung tâm Nước sạch và VSMTNT Bắc Ninh quản lý;</t>
  </si>
  <si>
    <t>Tuyến đường H thành phố Bắc Ninh (đoạn từ nút giao với đường Kinh Dương Vương đến Hồ điều hòa)</t>
  </si>
  <si>
    <t xml:space="preserve">Trụ sở Viện kiểm sát nhân dân huyện Lương Tài, tỉnh Bắc Ninh         </t>
  </si>
  <si>
    <t>Dự án thành phần số 3: Sửa chữa, nâng cấp hệ thống Bắc Hưng Hải giai đoạn 2, tỉnh Bắc Ninh" (Dự án trạm bơm Ngọ Xá huyện Thuận Thành, tỉnh Bắc Ninh)</t>
  </si>
  <si>
    <t>Cải tạo, nạo vét kênh tiêu Nội Trung đến trạm bơm Nghĩa Đạo huyện Thuận Thành</t>
  </si>
  <si>
    <t>Đường TL284 đoạn Thứa đi Văn Thai (lý trình Km11-Km18) huyện Lương Tài, tỉnh Bắc Ninh</t>
  </si>
  <si>
    <t>Hệ thống điện chiếu sáng đường QL38, đường TL283, các tuyến đường trung tâm huyện Thuận Thành (giai đoạn 1)</t>
  </si>
  <si>
    <t>Dự án đầu tư xây dựng mở rộng đền Bình Ngô, xã An Bình, huyện Thuận Thành</t>
  </si>
  <si>
    <t>Dự án ĐTXD trường Cao đẳng Y tế Bắc Ninh (giai đoạn 2)</t>
  </si>
  <si>
    <t>Dự án ĐTXD mở rộng trường THPT Ngô Gia Tự</t>
  </si>
  <si>
    <t>DA ĐTXD mở rộng trường THPT Lê Văn Thịnh</t>
  </si>
  <si>
    <t>Cải tạo sửa chữa khu nhà lớp học 3 tầng trường THPT Hoàng Quốc Việt</t>
  </si>
  <si>
    <t>Sở Giáo dục đào tạo</t>
  </si>
  <si>
    <t>Cải tạo, sửa chữa nhà lớp học 4 tầng và nhà đa năng trường THPT Lý Thái Tổ</t>
  </si>
  <si>
    <t>Cải tạo nhà đa năng và các hạng mục phụ trợ trường THPT Gia Bình số 1</t>
  </si>
  <si>
    <t>Cải tạo sửa chữa khu nhà hiệu bộ 3 tầng và xây dựng nhà cầu nối trường THPT Lý Thường Kiệt</t>
  </si>
  <si>
    <t>Dự án ĐTXD nhà hiệu bộ 3 tầng trường THPT Thuận Thành số 2</t>
  </si>
  <si>
    <t>Đầu tư xây dựng cải tạo, mở rộng cầu Ngà và đường hai đầu cầu</t>
  </si>
  <si>
    <t>QĐ 469 ngày 13/10/2023</t>
  </si>
  <si>
    <t>NSĐP</t>
  </si>
  <si>
    <t>QĐ 56 ngày 28/02/2023</t>
  </si>
  <si>
    <t>Vốn kéo dài thanh toán sang năm 2023</t>
  </si>
  <si>
    <t>Nguồn Tăng thu, tiết kiệm chi</t>
  </si>
  <si>
    <t>Nguồn XDCB tập trung đối ứng NSTW</t>
  </si>
  <si>
    <t>Dự án đầu tư xây dựng mở rộng, cải tạo Trại tạm giam Công an tỉnh Bắc Ninh</t>
  </si>
  <si>
    <t>33/BC-KHĐT.ĐTG ngày 02/03/2023</t>
  </si>
  <si>
    <t>Dự án đầu tư xây dựng 16 trụ sở làm việc Công an và Ban Chỉ huy quân sự xã</t>
  </si>
  <si>
    <t>34/BC-KHĐT.ĐTG ngày 02/03/2023</t>
  </si>
  <si>
    <t>Dự án đầu tư xây dựng cải tạo, sửa chữa trụ sở làm việc Sở Công thương và xây dựng khối nhà kỹ thuật cho Trung tâm Khuyến công và Tư vấn phát triển công nghiệp để phục vụ phát triển công nghiệp hỗ trợ</t>
  </si>
  <si>
    <t>Sở Công thương</t>
  </si>
  <si>
    <t>124/BC-KHĐT.ĐTG ngày 19/06/2023</t>
  </si>
  <si>
    <t>239/QĐ-UBND ngày 21/6/2023</t>
  </si>
  <si>
    <t>Dự án đầu tư xây dựng trụ sở Huyện ủy - HĐND - UBND huyện Lương Tài</t>
  </si>
  <si>
    <t>UBND huyện Lương Tài</t>
  </si>
  <si>
    <t>607/QĐ-UBND ngày 19/4/2019</t>
  </si>
  <si>
    <t>1649/QĐ-UBND ngày 27/12/2021</t>
  </si>
  <si>
    <t>Dự án đầu tư xây dựng đường trục chính đô thị đoạn từ QL.18 đi xã Việt Hùng, xã Bằng An, huyện Quế Võ</t>
  </si>
  <si>
    <t>UBND huyện Quế Võ</t>
  </si>
  <si>
    <t>Văn bản số 62/TT HĐND18 ngày 05/4/2018</t>
  </si>
  <si>
    <t>1101/QĐ-UBND ngày 11/7/2018</t>
  </si>
  <si>
    <t>605/QĐ-UBND ngày 19/4/2019</t>
  </si>
  <si>
    <t>Dự án đầu tư xây dựng đường trục chính đô thị đoạn từ TL.279 đi Khu công nghiệp Quế Võ 3, huyện Quế Võ</t>
  </si>
  <si>
    <t>1942/QĐ-UBND ngày 29/10/2018</t>
  </si>
  <si>
    <t>Dự án đầu tư xây dựng đường TL.282B đoạn qua huyện Thuận Thành từ QL.38 đi TL.283</t>
  </si>
  <si>
    <t>211/NQ-HĐND ngày 29/10/2019</t>
  </si>
  <si>
    <t>Dự án đầu tư xây dựng cải tạo, nâng cấp đường TL.284 đoạn Lãng Ngâm - Thứa huyện Gia Bình và Lương Tài tỉnh Bắc Ninh</t>
  </si>
  <si>
    <t>Sở Giao thông Vận tải</t>
  </si>
  <si>
    <t>274/TTHĐND18 ngày 27/10/2017</t>
  </si>
  <si>
    <t>Dự án đầu tư xây dựng cải tạo, nâng cấp đường TL278 (đoạn QL18-QL38), thành phố Bắc Ninh</t>
  </si>
  <si>
    <t>32/TTHĐND17 ngày 07/03/2016</t>
  </si>
  <si>
    <t>1136/QĐ-UBND ngày 16/09/2016</t>
  </si>
  <si>
    <t>1927/QĐ-UBND ngày
18/12/2017 và số 1256/QĐ-UBND ngày 15/10/2021</t>
  </si>
  <si>
    <t>Dự án đầu tư xây dựng đường dẫn phía Bắc từ ĐT.276 đến đầu cầu Phật Tích - Đại Đồng Thành, địa phận huyện Tiên Du</t>
  </si>
  <si>
    <t>142/TT.HĐND18 ngày 29/7/2016</t>
  </si>
  <si>
    <t xml:space="preserve">954/QĐ-UBND ngày 09/8/2016 </t>
  </si>
  <si>
    <t>517/QĐ-UBND ngày 01/4/2019,
2100/QĐ-UBND ngày 23/12/2019; 1298/QĐ-UBND ngày 25/10/2021</t>
  </si>
  <si>
    <t>Dự án đầu tư xây dựng tuyến đường từ QL.18 đi làng nghề xã Phù Lãng, huyện Quế Võ (nay là thị xã Quế Võ)</t>
  </si>
  <si>
    <t>C trọng điểm</t>
  </si>
  <si>
    <t>UBND thị xã Quế Võ</t>
  </si>
  <si>
    <t>131/NQ-HĐND ngày 03/10/2018</t>
  </si>
  <si>
    <t>1918/QĐ-UBND ngày 26/10/2018</t>
  </si>
  <si>
    <t>1484/UBND-XDCB ngày 06/5/2020;  1395/QĐ-UBND ngày 08/11/2021</t>
  </si>
  <si>
    <t>Dự án ĐTXD tuyến đường phía Đông thị trấn Gia Bình (đoạn từ QL.17 đến khu thương mại phía Bắc núi Thiên Thai)</t>
  </si>
  <si>
    <t>ubnd huyện gia bình</t>
  </si>
  <si>
    <t>Dự án đầu tư xây dựng cải tạo, nâng cấp các trung tâm y tế huyện Gia Bình và huyện Lương Tài, tỉnh Bắc Ninh</t>
  </si>
  <si>
    <t>32/BCTĐ-HĐTĐ-QLN ngày 2/3/2023</t>
  </si>
  <si>
    <t>Dự án Lập bản đồ, cắm mốc hướng tuyến đường dây và vị trí trạm biến áp 110kV trở lên theo điều chỉnh bổ sung Quy hoạch phát triển điện lực tỉnh Bắc Ninh giai đoạn 2016-2025, có xét đến 2035</t>
  </si>
  <si>
    <t>121/BC-HĐTĐ-QLN ngày16/6/2023</t>
  </si>
  <si>
    <t>256/QĐ-UBND ngày 6/7/2023</t>
  </si>
  <si>
    <t>Dự án Đường lâm nghiệp và nhà trực gác rừng tại phường Nam Sơn và phường Vân Dương, thành phố Bắc Ninh</t>
  </si>
  <si>
    <t>Chi cục Kiểm lâm Bắc Ninh</t>
  </si>
  <si>
    <t>2170/QĐ-UBND ngày 31/12/2019</t>
  </si>
  <si>
    <t>52/BC-SKHĐT.QLN ngày 22/3/2023</t>
  </si>
  <si>
    <t xml:space="preserve">117/QĐ-UBND ngày 31/3/2023 </t>
  </si>
  <si>
    <t>172/QĐ-KHĐT.QLN Ngày 7/9/2023</t>
  </si>
  <si>
    <t>Dự án ĐTXD Mở rộng trường THPT Cao đẳng Y tế Bắc Ninh (giai đoạn 2)</t>
  </si>
  <si>
    <t>Ban quản lý dự án đầu tư xây dựng công trình dân dụng và công nghiệp</t>
  </si>
  <si>
    <t>Nghị quyết số 201/NQ-HĐND ngày 11/7/2019</t>
  </si>
  <si>
    <t>54/BC-KHĐT.QLN ngày 23/3/2023</t>
  </si>
  <si>
    <t>Nghị quyết số 200/NQ-HĐND ngày12/4/2023</t>
  </si>
  <si>
    <t>Dự án đầu tư xây dựng mở rộng trường THPT Ngô Gia Tự</t>
  </si>
  <si>
    <t>Nghị quyết số 211/NQ-HĐND ngày 29/10/2019</t>
  </si>
  <si>
    <t>55/BC-KHĐT.QLN ngày 23/3/2023</t>
  </si>
  <si>
    <t>Nghị quyết số 201/NQ-HĐND ngày12/4/2023</t>
  </si>
  <si>
    <t>dự án Cứng hóa kênh tiêu Đồng Khởi thuộc hệ thống thủy nông Nam Đuống</t>
  </si>
  <si>
    <t>Ban Quản lý dự án đầu tư xây dựng các công trình Nông nghiệp và PTNT Bắc Ninh.</t>
  </si>
  <si>
    <t>Nghị quyết số 169/NQ-HĐND ngày 17/4/2019</t>
  </si>
  <si>
    <t>74/BC-HĐTĐ-QLN ngày 18/4/2023</t>
  </si>
  <si>
    <t>Nghị quyết số 224/NQ-HĐND ngày5/10/2023</t>
  </si>
  <si>
    <t>1752/QĐ-UBND ngày 30/10/2019</t>
  </si>
  <si>
    <t>dự án Cải tạo, nâng cấp tuyến kênh tiêu Cầu Tây - Đại Chu, huyện Yên Phong</t>
  </si>
  <si>
    <t>Quyết định số 1120/QĐ-UBND ngày 19/8/2020</t>
  </si>
  <si>
    <t>84/BC-HĐTĐ-QLN ngày 25/4/2023</t>
  </si>
  <si>
    <t>238/QĐ-UBND ngày 20/6/2023</t>
  </si>
  <si>
    <t>Dự án đầu tư xây dựng Cải tạo, sửa chữa, nâng cấp Trung tâm Văn hóa Kinh Bắc</t>
  </si>
  <si>
    <t>Ban Quản lý khu vực phát triển đô thị Bắc Ninh</t>
  </si>
  <si>
    <t>252/BC-HĐTĐ-QLN ngày11/10/2023</t>
  </si>
  <si>
    <t>Dự án đầu tư xây dựng trạm xử lý nước thải thị trấn Gia Bình (công suất 2.500m3 /ngày đêm).</t>
  </si>
  <si>
    <t>Ban quản lý các dự án huyện Gia Bình</t>
  </si>
  <si>
    <t>QĐ số 693/QĐ-UBND ngày 25/10/2019</t>
  </si>
  <si>
    <t>13/TTr-KHĐT.QLN ngày 28/3/2023</t>
  </si>
  <si>
    <t>204/QĐ-UBND ngày 25/5/2023</t>
  </si>
  <si>
    <t>Dự án đầu tư xây dựng mạng lưới thu gom nước thải tập trung đô thị Gia Bình, huyện Gia Bình</t>
  </si>
  <si>
    <t>Nghị Quyết số 211/NQ-HĐND ngày 29/10/2019</t>
  </si>
  <si>
    <t>Nghị quyết số 205/NQ-HĐND ngày 12/4/2023</t>
  </si>
  <si>
    <t>Dự án ĐTXD Trung tâm văn hóa thể thao xã Trung Kênh, huyện Lương Tài</t>
  </si>
  <si>
    <t>Ban quản lý các dự án huyện Lương Tài</t>
  </si>
  <si>
    <t>Quyết định số 688/QĐ-UBND ngày 25/10/2019</t>
  </si>
  <si>
    <t>24/TTr-KHĐT.QLN ngày 28/6/2023</t>
  </si>
  <si>
    <t>Dự án đầu tư xây dựng Khu trung tâm văn hóa thể thao huyện Lương Tài (giai đoạn II)</t>
  </si>
  <si>
    <t>Đơn vị: Triệu đồng</t>
  </si>
  <si>
    <t>Kế hoạch năm 2023</t>
  </si>
  <si>
    <t>Không bao gồm kéo dài</t>
  </si>
  <si>
    <t>UBND tỉnh giao và phân bổ</t>
  </si>
  <si>
    <t>Tỉnh, huyện, xã phân bổ chi tiết từng dự án (gồm vốn kéo dài)</t>
  </si>
  <si>
    <t>1513/QĐ-TTg ngày 03/12/2022</t>
  </si>
  <si>
    <t>3394/BKHĐT-TH ngày 05/5/2023</t>
  </si>
  <si>
    <t>176/NQ-HĐND ngày 09/12/2022</t>
  </si>
  <si>
    <t>189/NQ-HĐN ngày 12/4/2023</t>
  </si>
  <si>
    <t>191/NQ-HĐND ngày 12/4/2023</t>
  </si>
  <si>
    <t>212/NQ-HĐND ngày 07/7/2023</t>
  </si>
  <si>
    <t>235/NQ-HĐND ngày 19/10/2023</t>
  </si>
  <si>
    <t>QĐ 558, 565,566,554, 548</t>
  </si>
  <si>
    <t>QĐ 149</t>
  </si>
  <si>
    <t>Vốn kéo dài năm kế hoạch 2022 sang 2023 (56)</t>
  </si>
  <si>
    <t>10=7/5 (%)</t>
  </si>
  <si>
    <t>11=7/6
(%)</t>
  </si>
  <si>
    <t xml:space="preserve">Nguồn vốn XDCB tập trung </t>
  </si>
  <si>
    <t>Nguồn vốn Xổ số kiến thiết</t>
  </si>
  <si>
    <t xml:space="preserve">Nguồn vốn HT có MT của NSTW </t>
  </si>
  <si>
    <t>Nguồn bội chi ngân sách địa phương</t>
  </si>
  <si>
    <t>Nguồn tăng thu tiết kiệm chi</t>
  </si>
  <si>
    <t>Chi trả ngân sách trung ương</t>
  </si>
  <si>
    <t>Ngân sách huyện, xã (558, 174)</t>
  </si>
  <si>
    <t>Địa phương</t>
  </si>
  <si>
    <t>TỔNG VỐN PHÂN BỔ CHI TIẾT (huyện-xã) bao gồm cả vốn kéo dài</t>
  </si>
  <si>
    <t>Trong đó:</t>
  </si>
  <si>
    <t>TỔNG SỐ VỐN ĐÃ GIẢI NGÂN</t>
  </si>
  <si>
    <t>Tỷ lệ giải ngân trên Tổng KH UBND tỉnh giao</t>
  </si>
  <si>
    <t>Tỷ lệ giải ngân trên số thực tế cấp huyện phân bổ chi tiết</t>
  </si>
  <si>
    <t>Số vốn chưa phân bổ kế hoạch năm 2022 (không bao gồm kéo dài)</t>
  </si>
  <si>
    <t>Tỷ lệ vốn chưa phân bổ</t>
  </si>
  <si>
    <t>Nguồn thu tiền sử dụng đất</t>
  </si>
  <si>
    <t>Nguồn cân đối ngân sách cấp huyện</t>
  </si>
  <si>
    <t>Tăng thu điều tiết cấp huyện, xã</t>
  </si>
  <si>
    <t>Nguồn bổ sung có mục tiêu theo NQ13</t>
  </si>
  <si>
    <t>Hỗ trợ 6% tiền đất</t>
  </si>
  <si>
    <t>Ghi thu ghi chi dự án BT</t>
  </si>
  <si>
    <t>Nguồn bổ sung có mục tiêu theo Nghị quyết 13/NQ-HĐND</t>
  </si>
  <si>
    <t>Nguồn khác (nếu có)</t>
  </si>
  <si>
    <t>Tổng số còn lại</t>
  </si>
  <si>
    <t>Số tiền đất còn lại</t>
  </si>
  <si>
    <t>Nguồn thu tiền sử dụng đất cấp huyện</t>
  </si>
  <si>
    <t>Nguồn thu tiền sử dụng đất cấp xã</t>
  </si>
  <si>
    <t>6=5/3%</t>
  </si>
  <si>
    <t>7=5/4%</t>
  </si>
  <si>
    <t>8=4-3</t>
  </si>
  <si>
    <t>9=3a-4a</t>
  </si>
  <si>
    <t>10=8/3%</t>
  </si>
  <si>
    <t>11=9/3a%</t>
  </si>
  <si>
    <t>Thuận Thành</t>
  </si>
  <si>
    <t>Thị xã Thuận Thành</t>
  </si>
  <si>
    <t>Lương Tài</t>
  </si>
  <si>
    <t>Huyện Lương Tài</t>
  </si>
  <si>
    <t>Từ Sơn</t>
  </si>
  <si>
    <t>Thành phố Từ Sơn</t>
  </si>
  <si>
    <t>Thành phố</t>
  </si>
  <si>
    <t>Thành phố Bắc Ninh</t>
  </si>
  <si>
    <t>Gia Bình</t>
  </si>
  <si>
    <t>Huyện Gia Bình</t>
  </si>
  <si>
    <t>Quế Võ</t>
  </si>
  <si>
    <t>Thị xã Quế Võ</t>
  </si>
  <si>
    <t>Yên Phong</t>
  </si>
  <si>
    <t>Huyện Yên Phong</t>
  </si>
  <si>
    <t>Tiên Du</t>
  </si>
  <si>
    <t>Huyện Tiên Du</t>
  </si>
  <si>
    <t>Đơn vị tính: đồng</t>
  </si>
  <si>
    <t>Tổng 
Kế hoạch  vốn</t>
  </si>
  <si>
    <t>Tổng 
giải ngân</t>
  </si>
  <si>
    <t>Đoàn công tác</t>
  </si>
  <si>
    <t>Ban quản lý dự án XD huyện Gia Bình</t>
  </si>
  <si>
    <t>Ban QLDA Thành phố Bắc Ninh</t>
  </si>
  <si>
    <t>ĐOÀN 2</t>
  </si>
  <si>
    <t>UBND thị xã Quế Võ (phòng Tài nguyên môi trường)</t>
  </si>
  <si>
    <t>Ban QL các DA huyện Lương Tài</t>
  </si>
  <si>
    <t xml:space="preserve">Ban QLDA đầu tư xây dựng các công trình Nông nghiệp và phát triển nông thôn Bắc Ninh </t>
  </si>
  <si>
    <t>Ban QLDA các công trình xây dựng thành phố Từ Sơn</t>
  </si>
  <si>
    <t>Ban QL các DA huyện Tiên Du</t>
  </si>
  <si>
    <t>Phòng văn hóa thông tin - UBND thị xã Thuận Thành</t>
  </si>
  <si>
    <t>Ban QL các DA XD thị xã Quế Võ</t>
  </si>
  <si>
    <t xml:space="preserve"> Ban QL các DA huyện Yên Phong</t>
  </si>
  <si>
    <t>Ban QL các DA XD thị xã Thuận Thành</t>
  </si>
  <si>
    <t>quyết toán trình sở xây dựng tháng 5</t>
  </si>
  <si>
    <t>tiên du đang quyết toán, lương tài đã giải ngân</t>
  </si>
  <si>
    <t>Bệnh viện Y học cổ truyền và phục hồi chức năng</t>
  </si>
  <si>
    <t>sắp trình kế hoạch đấu thầu</t>
  </si>
  <si>
    <t>Chi cục Phát triển nông thôn</t>
  </si>
  <si>
    <t>Công ty TNHH một thành viên KTCT Thủy lợi Nam Đuống</t>
  </si>
  <si>
    <t>Tòa án nhân dân tỉnh Bắc Ninh</t>
  </si>
  <si>
    <t>PHỤ LỤC 01: TỔNG HỢP TÌNH HÌNH GIẢI NGÂN THEO NGUỒN VỐN NIÊN ĐỘ KẾ HOẠCH 2023</t>
  </si>
  <si>
    <t>PHỤ LỤC 04: BIỂU GIẢI NGÂN VỐN ĐẦU TƯ CÔNG CẤP HUYỆN, XÃ NĂM 2023</t>
  </si>
  <si>
    <t>194/NQ-HĐND ngày 12/4/2023</t>
  </si>
  <si>
    <t>193/NQ-HĐND ngày 12/4/2023</t>
  </si>
  <si>
    <t>Dự án đầu tư xây dựng cầu Phật Tích - Đại Đồng Thành (cầu vượt sông Đuống nối hai huyện Tiên Du - Thuận Thành, tỉnh Bắc Ninh)</t>
  </si>
  <si>
    <t>109/TTHĐND17 ngày 29/6/2015</t>
  </si>
  <si>
    <t>396/BC-KHĐT.ĐTG ngày 30/12/2022</t>
  </si>
  <si>
    <t>1, 124/TTHĐND18 ngày 22/5/2017
2. 241/NQ-HĐND ngày 04/6/2020
3.  365/NQ-HĐND ngày 10/5/2021</t>
  </si>
  <si>
    <t>124/TTHĐND18 ngày 22/5/2017; 241/NQ-HĐND ngày 04/6/2020; 365/NQ-HĐND ngày 10/5/2021; 195/NQ-HĐND ngày 12/4/2023</t>
  </si>
  <si>
    <t>31/BCTĐ-HĐCT.ĐTG ngày 01/3/2023</t>
  </si>
  <si>
    <t>98/NQ-HĐND ngày 08/12/2021;202/NQ-HĐND ngày 12/4/2023</t>
  </si>
  <si>
    <t>56/BCTĐ-HĐCT.ĐTG ngày 27/3/2023</t>
  </si>
  <si>
    <t>101/NQ-HĐND ngày 08/12/2021; 198/NQ-HĐND ngày 12/4/2023</t>
  </si>
  <si>
    <t>57/BCTĐ-HĐCT.ĐTG ngày 27/3/2023</t>
  </si>
  <si>
    <t>102/NQHĐND ngày 08/12/2021; 198/NQ-HĐND ngày 12/4/2023</t>
  </si>
  <si>
    <t>64/BCTĐ-HĐCT.ĐTG ngày 31/3/2023</t>
  </si>
  <si>
    <t>203/NQ-HĐND ngày 12/4/2023</t>
  </si>
  <si>
    <t>65/BCTĐ-HĐCT.ĐTG ngày 31/3/2023</t>
  </si>
  <si>
    <t>217/NQ-HĐND ngày 07/07/2023</t>
  </si>
  <si>
    <t>66/BCTĐ-HĐCT.ĐTG ngày 31/3/2023</t>
  </si>
  <si>
    <t>37/NQ-HĐND ngày 16/7/2021; 198/NQ-HĐND ngày 12/4/2023</t>
  </si>
  <si>
    <t>67/BCTĐ-HĐCT.ĐTG ngày 31/3/2023</t>
  </si>
  <si>
    <t>43/NQ-HĐND ngày 16/7/2021; 196/NQ-HĐND ngày 12/4/2023</t>
  </si>
  <si>
    <t>263/BCTĐ-HĐCT.ĐTG ngày 17/10/2023</t>
  </si>
  <si>
    <t xml:space="preserve"> 48/NQ-HĐND ngày 16/7/2021; 236/NQ-HĐND ngày 19/10/2023</t>
  </si>
  <si>
    <t>07/TTr-KHĐT.ĐTG ngày 09/3/2023</t>
  </si>
  <si>
    <t>206/NQ-HĐND ngày 12/4/2023</t>
  </si>
  <si>
    <t>IV</t>
  </si>
  <si>
    <t>Quyết định số 545/QĐ-UBND ngày 15 tháng 11 năm 2023</t>
  </si>
  <si>
    <t>Quyết định số 546/QĐ-UBND ngày 15 tháng 11 năm 2023</t>
  </si>
  <si>
    <t>QĐ 112, 149, 174, 246, 329,347,398,1135,510(mật),513,514,515;516;546</t>
  </si>
  <si>
    <t>Từ ngày 01/01/2023 đến ngày 24/11/2023</t>
  </si>
  <si>
    <t>PHỤ LỤC 03a: TỔNG HỢP SỐ GIẢI NGÂN KẾ HOẠCH VỐN ĐẦU TƯ CÔNG THEO CHỦ ĐẦU TƯ NĂM 2023</t>
  </si>
  <si>
    <t>PHỤ LỤC 03b: TỔNG HỢP CÁC ĐƠN VỊ CÓ TỶ LỆ GIẢI NGÂN DƯỚI MỨC TRUNG BÌNH</t>
  </si>
  <si>
    <t>Ước giải ngân đến 31/12/2023</t>
  </si>
  <si>
    <t xml:space="preserve">KẾ HOẠCH ĐẦU TƯ CÔNG NĂM 2023 CẤP HUYỆN (QĐ UBND 558, 174,513,516) </t>
  </si>
  <si>
    <t>Bổ sung mục tiêu để thực hiện DA hoàn thiện các tiêu chí đô thị còn thiếu</t>
  </si>
  <si>
    <t>Bổ sung mục tiêu từ nguồn tăng thu tiết kiệm chi năm 2022</t>
  </si>
  <si>
    <t>Bổ sung mục tiêu để thực hiện DA TĐC, xây dựng nghĩa trang, nghĩa địa phục vụ GPMB DA đường VĐ4 và DA GT quan trọng</t>
  </si>
  <si>
    <t>Ước giải ngân đến 31/12/2023 (tạm ước 95% so với kế hoạch phân bổ chi tiết)</t>
  </si>
  <si>
    <t>5d=4*95%</t>
  </si>
  <si>
    <t>Tổng 
Kế hoạch vốn</t>
  </si>
  <si>
    <t>PHỤ LỤC 05b: DANH MỤC DỰ ÁN PHÊ DUYỆT, PHÊ DUYỆT  ĐIỀU CHỈNH CHỦ TRƯƠNG ĐẦU TƯ</t>
  </si>
  <si>
    <t>PHỤ LỤC 5a:  BIỂU TỔNG HỢP DANH MỤC DỰ ÁN PPP</t>
  </si>
  <si>
    <t>Tên dự án</t>
  </si>
  <si>
    <t>Quyết định phê duyệt dự án</t>
  </si>
  <si>
    <t>Thời gian thực hiện dự án</t>
  </si>
  <si>
    <t>Địa điểm thực hiện dự án</t>
  </si>
  <si>
    <t>Lĩnh vực</t>
  </si>
  <si>
    <t>Cơ quan nhà nước được ủy quyền</t>
  </si>
  <si>
    <t>Nhà đầu tư</t>
  </si>
  <si>
    <t>Tổng mức đầu tư
(tỷ đồng)</t>
  </si>
  <si>
    <t>Lũy kế khối lượng hoàn thành
 (tỷ đồng)</t>
  </si>
  <si>
    <t>Bàn giao, đưa vào sử dụng</t>
  </si>
  <si>
    <t>Giá trị quyết toán</t>
  </si>
  <si>
    <t>Diện tích đất đối ứng (dự kiến)</t>
  </si>
  <si>
    <t>Theo hợp đồng BT</t>
  </si>
  <si>
    <t>Gia hạn thời gian thực hiện dự án</t>
  </si>
  <si>
    <t>Số Quyết định phê duyệt quyết toán</t>
  </si>
  <si>
    <t>Giá trị quyết toán
 (tỷ đồng)</t>
  </si>
  <si>
    <t>Lũy kế đến 31/12/2020</t>
  </si>
  <si>
    <t>Năm 2021</t>
  </si>
  <si>
    <t>Năm 2022</t>
  </si>
  <si>
    <t>Tổng diện tích (m2)</t>
  </si>
  <si>
    <t>Diện tích tính tiền sử dụng đất (m2)</t>
  </si>
  <si>
    <t>Số VB</t>
  </si>
  <si>
    <t>Thời gian gia hạn</t>
  </si>
  <si>
    <t>Dự án hoàn thành</t>
  </si>
  <si>
    <t>I.1</t>
  </si>
  <si>
    <t>Dự án ĐTXD công trình cải tạo, nâng cấp TL 277 (đoạn qua xã Phù Khê đến khu lưu niệm cố Tổng bí thư Nguyễn Văn Cừ) và hạ tầng kỹ thuật khu vực Đồng Bèo xã Phù Khê, thị xã Từ Sơn</t>
  </si>
  <si>
    <t xml:space="preserve">137 ngày 18/01/2012 </t>
  </si>
  <si>
    <t>2012-2013</t>
  </si>
  <si>
    <t>1144 ngày 15/5/2015</t>
  </si>
  <si>
    <t>Giao thông</t>
  </si>
  <si>
    <t>Công ty Đại An (TNHH)</t>
  </si>
  <si>
    <t>1655 ngày 15/11/2017</t>
  </si>
  <si>
    <t>Dự án ĐTXD trường THPT chuyên Bắc Ninh</t>
  </si>
  <si>
    <t>314 ngày 16/3/2012; 
877 ngày 05/8/2013;
426 ngày 19/4/2017</t>
  </si>
  <si>
    <t>2012-2015</t>
  </si>
  <si>
    <t>426 ngày 19/4/2017</t>
  </si>
  <si>
    <t>TP. Bắc Ninh</t>
  </si>
  <si>
    <t>Giáo dục và đào tạo</t>
  </si>
  <si>
    <t>Sở Giáo dục và Đào tạo</t>
  </si>
  <si>
    <t>Công ty cổ phần Him Lam</t>
  </si>
  <si>
    <t>144 ngày 01/02/2018</t>
  </si>
  <si>
    <t>Dự án ĐTXD nhà máy nước mặt thành phố Bắc Ninh</t>
  </si>
  <si>
    <t>59 ngày 18/01/2013;
805 ngày 28/7/2015</t>
  </si>
  <si>
    <t>2013-2015</t>
  </si>
  <si>
    <t>647 ngày 13/3/2017</t>
  </si>
  <si>
    <t>Cấp thoát nước và xử lý nước thải</t>
  </si>
  <si>
    <t>Sở Xây dựng</t>
  </si>
  <si>
    <t>Công ty Long Phương (TNHH)</t>
  </si>
  <si>
    <t>1102 ngày 13/8/2020</t>
  </si>
  <si>
    <t>Dự án ĐTXD cải tạo, nâng cấp tỉnh lộ 286, đoạn từ thị trấn Chờ đến cầu Đò Lo, huyện Yên Phong (từ Km 13+91,89 đến K17+78,60)</t>
  </si>
  <si>
    <t>07 ngày 07/01/2014</t>
  </si>
  <si>
    <t>2015-2018</t>
  </si>
  <si>
    <t>3264 ngày 16/9/2020</t>
  </si>
  <si>
    <t>Công ty cổ phần đầu tư nhà và thương mại Hưng Ngân</t>
  </si>
  <si>
    <t>1132 ngày 20/8/2020</t>
  </si>
  <si>
    <t>Dự án ĐTXD công trình Công Viên Hồ Điều Hòa Văn Miếu, Thành phố Bắc Ninh</t>
  </si>
  <si>
    <t>1670 ngày 01/12/2010;
1009 ngày 10/9/2015</t>
  </si>
  <si>
    <t>2012-2014</t>
  </si>
  <si>
    <t>4968 ngày 20/02/2018</t>
  </si>
  <si>
    <t>UBND thành phố Bắc Ninh</t>
  </si>
  <si>
    <t>Công ty cổ phần tập đoàn DABACO Việt Nam</t>
  </si>
  <si>
    <t>1135 ngày 20/8/2020</t>
  </si>
  <si>
    <t>Dự án ĐTXD công trình THCS trọng điểm Yên Phong</t>
  </si>
  <si>
    <t>1451 ngày 31/12/2014;
 1241 ngày 11/9/2017</t>
  </si>
  <si>
    <t>2015-2016</t>
  </si>
  <si>
    <t xml:space="preserve"> 1241 ngày 11/9/2017</t>
  </si>
  <si>
    <t>UBND huyện Yên Phong</t>
  </si>
  <si>
    <t>Công ty TNHH thương mại Huy Hùng</t>
  </si>
  <si>
    <t>1793 ngày 21/12/2020</t>
  </si>
  <si>
    <t>Dự án ĐTXD trung tâm Văn hóa Luy Lâu, Thuận Thành</t>
  </si>
  <si>
    <t>719 ngày 21/6/2013;
1456 ngày 06/12/2013;
579 ngày 04/6/2015;
255 ngày 28/02/2018</t>
  </si>
  <si>
    <t>2013-2016</t>
  </si>
  <si>
    <t>4444 ngày 16/12/2019</t>
  </si>
  <si>
    <t>Văn hóa</t>
  </si>
  <si>
    <t>Liên danh Tân Long-HDV-Thăng Long</t>
  </si>
  <si>
    <t>1772 ngày 17/12/2020;
1038 ngày 24/1/2022</t>
  </si>
  <si>
    <t>Dự án ĐTXD khu trung tâm hành chính xã Văn Môn</t>
  </si>
  <si>
    <t>1006 ngày 09/9/2015;
1833 ngày 05/11/2019</t>
  </si>
  <si>
    <t>2016-2017</t>
  </si>
  <si>
    <t>1833 ngày 05/11/2019</t>
  </si>
  <si>
    <t>Trụ sở cơ quan NN</t>
  </si>
  <si>
    <t>Công ty cổ phần thủy sản khu vực 1</t>
  </si>
  <si>
    <t>612 ngày 26/5/2021</t>
  </si>
  <si>
    <t xml:space="preserve">Dự án ĐTXD hoàn chỉnh nút giao QL.1A - QL.38 </t>
  </si>
  <si>
    <t>1611 ngày 06/11/2017</t>
  </si>
  <si>
    <t>2017-2018</t>
  </si>
  <si>
    <t>Liên danh Công ty cổ phần tập đoàn CĐ và Công ty Cao Nguyên (TNHH)</t>
  </si>
  <si>
    <t>1522 ngày 03/12/2021</t>
  </si>
  <si>
    <t>I.2</t>
  </si>
  <si>
    <t>Dự án chưa quyết toán</t>
  </si>
  <si>
    <t>Dự án ĐTXD hệ thống xử lý nước thải thị xã Từ Sơn (Giai đoạn 1)</t>
  </si>
  <si>
    <t>14 ngày 07/01/2010; 1769 ngày 04/12/2017;
399 ngày 24/3/2010; 1770 ngày 04/12/2017;
1050 ngày 11/7/2019;
1051 ngày 11/7/2019</t>
  </si>
  <si>
    <t>1050 ngày 11/7/2019;
1051 ngày 11/7/2019</t>
  </si>
  <si>
    <t>Công ty cổ phần đầu tư xây dựng và thương mại Phú Điền</t>
  </si>
  <si>
    <t>Dự án ĐTXD đường TL277 đoạn từ thị xã Từ Sơn đến thị trấn Chờ, huyện Yên Phong (Đoạn qua thị xã Từ Sơn từ Km3+680 đến cầu Đại Đình)</t>
  </si>
  <si>
    <t>1157 ngày 21/9/2011;  1275 ngày 10/12/2014;  1066 ngày 05/9/2016</t>
  </si>
  <si>
    <t>2014-2016</t>
  </si>
  <si>
    <t>929 ngày 03/4/2017;
1803 ngày 17/4/2018</t>
  </si>
  <si>
    <t>Sở Giao thông vận tải</t>
  </si>
  <si>
    <t>Công ty Nam Hồng (TNHH)</t>
  </si>
  <si>
    <t>Dự án ĐTXD Cải tạo, nâng cấp đường Lý Thái Tổ (đoạn từ TL 295B đến QL1A mới) trung tâm thị xã Từ Sơn và ĐTXD một số công trình trên địa bàn thị xã Từ Sơn</t>
  </si>
  <si>
    <t>641 ngày 08/6/2016;
1690 ngày 25/10/2019</t>
  </si>
  <si>
    <t>2016-2021</t>
  </si>
  <si>
    <t>1722 ngày 11/6/2021</t>
  </si>
  <si>
    <t>Hỗn hợp</t>
  </si>
  <si>
    <t>UBND thành phố Từ Sơn</t>
  </si>
  <si>
    <t>Công ty Mạnh Đức (TNHH)</t>
  </si>
  <si>
    <t>Dự án ĐTXD mở rộng tuyến đường phía Bắc (tuyến số 1) khu tổ hợp SamSung, khu CN Yên Phong</t>
  </si>
  <si>
    <t>1248 ngày 10/10/2016</t>
  </si>
  <si>
    <t>2016-2016</t>
  </si>
  <si>
    <t>Tổng Công ty Viglacera - CTCP</t>
  </si>
  <si>
    <t>Dự án đầu tư xây dựng cải tạo, nâng cấp mở rộng đường trục xã Yên Trung, huyện Yên Phong</t>
  </si>
  <si>
    <t>181 ngày 05/02/2016</t>
  </si>
  <si>
    <t>2016-2018</t>
  </si>
  <si>
    <t>2090 ngày 14/6/2019</t>
  </si>
  <si>
    <t>Công ty TNHH xây dựng An Bình</t>
  </si>
  <si>
    <t>Dự án ĐTXD cải tạo nâng cấp TL 295B (QL1A cũ)</t>
  </si>
  <si>
    <t xml:space="preserve">976 ngày 15/7/2009;
251 ngày 05/02/2010;
</t>
  </si>
  <si>
    <t>GD1: 2010;
GD2: 2011-2014</t>
  </si>
  <si>
    <t>3315 ngày 8/11/2016; 2871 ngày 25/8/2017;
423 ngày 20/3/2020</t>
  </si>
  <si>
    <t>TP. Bắc Ninh, Tiên Du, Từ Sơn</t>
  </si>
  <si>
    <t>Công ty TNHH xây dựng đường 295B</t>
  </si>
  <si>
    <t>Dự án ĐTXD đường vào trung tâm phường Vân Dương</t>
  </si>
  <si>
    <t xml:space="preserve">07 ngày 06/01/2017 </t>
  </si>
  <si>
    <t>2697 ngày 30/7/2019</t>
  </si>
  <si>
    <t>Công ty xây dựng Việt Đức (TNHH)</t>
  </si>
  <si>
    <t>Dự án ĐTXD trường Mầm non phường Phong Khê, thành phố Bắc Ninh</t>
  </si>
  <si>
    <t>1754 ngày 12/02/2017</t>
  </si>
  <si>
    <t>2018-2019</t>
  </si>
  <si>
    <t>588 ngày 05/3/2021;
3137 ngày 30/9/2021</t>
  </si>
  <si>
    <t>30/6/2021;
31/12/2021</t>
  </si>
  <si>
    <t>Liên danh Công ty cổ phần Vạn Xuân và Công ty xây lắp 1</t>
  </si>
  <si>
    <t>Dự án ĐTXD công trình đường Bình Than Kéo dài, đoạn từ đường Lê Lai đến đường Lý Quốc Sư, khu Khả Lễ, thành phố Bắc Ninh</t>
  </si>
  <si>
    <t>1709 ngày 14/12/2016;
364 ngày 05/4/2017</t>
  </si>
  <si>
    <t>2499 ngày 12/8/2021</t>
  </si>
  <si>
    <t>Công ty TNHH xây dựng Soi Sáng</t>
  </si>
  <si>
    <t>Dự án ĐTXD cải tạo, mở rộng đường giao thông ĐX8 và đường trục xã Yên Trung đoạn từ UBND xã đi Xuân Cai; Xây dựng trường mầm non số 02, xã Yên Trung và xây dựng Nhà văn hóa thôn Yên Lãng</t>
  </si>
  <si>
    <t>363 ngày 05/4/2017</t>
  </si>
  <si>
    <t>2017-2020</t>
  </si>
  <si>
    <t>81 ngày 13/01/2021</t>
  </si>
  <si>
    <t>Dự án ĐTXD HTKT khu trung tâm hành chính và trụ sở UBND xã Đông Tiến huyện Yên Phong</t>
  </si>
  <si>
    <t>1007 ngày 22/8/2016</t>
  </si>
  <si>
    <t>3984 ngày 05/11/2019;
82 ngày 13/01/2021</t>
  </si>
  <si>
    <t>2020;
2021</t>
  </si>
  <si>
    <t>Dự án ĐTXD đường trục khu trung tâm xã Đông Tiến, huyện Yên Phong</t>
  </si>
  <si>
    <t>640 ngày 07/6/2016</t>
  </si>
  <si>
    <t>30/6/2020;
2021</t>
  </si>
  <si>
    <t>Dự án ĐTXD đường giao thông  T6, T7, T8 trung tâm huyện lỵ Thuận Thành</t>
  </si>
  <si>
    <t>744 ngày 09/6/2017</t>
  </si>
  <si>
    <t>2017-2019</t>
  </si>
  <si>
    <t>92 ngày 10/01/2020</t>
  </si>
  <si>
    <t>Công ty TNHH Phúc Sơn</t>
  </si>
  <si>
    <t>Dự án ĐTXD Đài tưởng niệm huyện Thuận Thành</t>
  </si>
  <si>
    <t>32 ngày 12/01/2018</t>
  </si>
  <si>
    <t>1151 ngày 10/4/2020;
913 ngày 01/4/2021</t>
  </si>
  <si>
    <t>Công ty cổ phần đầu tư Hoàng Gia Bắc Ninh và Công ty cổ phần đầu tư Light land</t>
  </si>
  <si>
    <t>Dự án ĐTXD cải tạo hồ Đại Đình và nâng cấp đường chợ Lã, phường Tân Hồng, thị xã Từ Sơn</t>
  </si>
  <si>
    <t>942 ngày 14/6/2018;
478 ngày 24/4/2020</t>
  </si>
  <si>
    <t>2020-2022</t>
  </si>
  <si>
    <t>Dự án ĐTXD Trường THCS Nguyễn Đăng Đạo, thành phố Bắc Ninh</t>
  </si>
  <si>
    <t>1658 ngày 16/11/2017</t>
  </si>
  <si>
    <t>579 ngày 04/3/2021;
3803 ngày 23/11/2021</t>
  </si>
  <si>
    <t>31/12/2021;
30/06/2022</t>
  </si>
  <si>
    <t>Công ty CP tập đoàn Vigory</t>
  </si>
  <si>
    <t>Dự án ĐTXD công trình ngầm hóa kênh cống Thôn đoạn từ Baza đến cống Thềm Long, thị xã Từ Sơn theo hình thức hợp đồng BOT</t>
  </si>
  <si>
    <t>1335 ngày 10/8/2018</t>
  </si>
  <si>
    <t xml:space="preserve">Công ty TNHH Thượng Hải </t>
  </si>
  <si>
    <t>II.1</t>
  </si>
  <si>
    <t>Dự án đã ký hợp đồng, đang triển khai</t>
  </si>
  <si>
    <t>Dự án ĐTXD tỉnh lộ 286 cải tuyến mới đoạn từ phường Vạn An đến phường Phong Khê, thành phố Bắc Ninh</t>
  </si>
  <si>
    <t>58 ngày 18/01/2017</t>
  </si>
  <si>
    <t>2706 ngày 30/7/2019;
3870 ngày 05/11/2020; 239 ngày 25/01/2022</t>
  </si>
  <si>
    <t>Dự án ĐTXD đường TL277 đoạn từ thị xã Từ Sơn đến thị trấn Chờ, huyện Yên Phong (Đoạn qua huyện Yên Phong từ Km 0+00 đến Km 3+680)</t>
  </si>
  <si>
    <t>673 ngày 14/6/2016; 
423 ngày 18/4/2017; 
1839 ngày 22/10/2018;
563 ngày 20/5/2020</t>
  </si>
  <si>
    <t>2016-2019</t>
  </si>
  <si>
    <t>1480 ngày 14/5/2021</t>
  </si>
  <si>
    <t xml:space="preserve">Công ty cổ phần tập đoàn Hanaka </t>
  </si>
  <si>
    <t>Dự án ĐTXD Trung tâm văn hóa, thể thao, trường tiểu học và các tuyến đường xã Văn Môn</t>
  </si>
  <si>
    <t>1181 ngày 27/09/2016</t>
  </si>
  <si>
    <t>2722 ngày 31/7/2019;
578 ngày 04/3/2021</t>
  </si>
  <si>
    <t>2020;
2022</t>
  </si>
  <si>
    <t xml:space="preserve">Dự án ĐTXD công trình văn hóa, thể thao, nghĩa trang, đường giao thông các thôn xã Đông Tiến, huyện Yên Phong </t>
  </si>
  <si>
    <t>4721 ngày 13/9/2017</t>
  </si>
  <si>
    <t>2776 ngày 10/8/2020;
2386 ngày 04/8/2021;
3153 ngày 27/10/2022</t>
  </si>
  <si>
    <t>30/4/2021;
30/07/2022;
31/8/2023</t>
  </si>
  <si>
    <t>Liên danh Công ty TM&amp;XD Đức Việt (TNHH) – Công ty cổ phần Đông Đô</t>
  </si>
  <si>
    <t>Dự  án ĐTXD hệ thống hạ tầng kỹ thuật tuyến đường H2 tại Thành phố Bắc Ninh</t>
  </si>
  <si>
    <t>1684 ngày 02/12/2010;
1473 ngày 17/10/2017;
1112 ngày 25/7/2019</t>
  </si>
  <si>
    <t>2018-2020</t>
  </si>
  <si>
    <t>1479 ngày 05/5/2020</t>
  </si>
  <si>
    <t>LD Công ty cổ phần tập đoàn DABACO Việt Nam - Tổng công ty xây dựng Trường Sơn</t>
  </si>
  <si>
    <t>Dự án ĐTXD đường Trịnh Xá-Đa Hội</t>
  </si>
  <si>
    <t>577 ngày 24/5/2011</t>
  </si>
  <si>
    <t>2351 ngày 10/7/2020;
1390 ngày 19/5/2022</t>
  </si>
  <si>
    <t>30/06/2022;
30/6/2024</t>
  </si>
  <si>
    <t>LD Công ty Thông Hiệp (TNHH) - Công ty CP Hạ tầng và Bất động sản Việt Nam</t>
  </si>
  <si>
    <t>Dự án ĐTXD các công trình giao thông, giáo dục đào tạo, văn hóa thể thao, trụ sở làm việc các cơ quan nhà nước trên địa bàn 02 xã Hương Mạc và xã Tam Sơn, TX Từ Sơn</t>
  </si>
  <si>
    <t>807 ngày 23/6/2017</t>
  </si>
  <si>
    <t>2017-2021</t>
  </si>
  <si>
    <t>Liên danh Công ty cổ phần xây dựng và thương mại Cao Đức và Công ty Cao Nguyên (TNHH)</t>
  </si>
  <si>
    <t>Dự án ĐTXD khu trung tâm thể dục thể thao thị xã Từ Sơn</t>
  </si>
  <si>
    <t>857 ngày 7/6/2018</t>
  </si>
  <si>
    <t>2021-2022</t>
  </si>
  <si>
    <t>4503 ngày 31/12/2020</t>
  </si>
  <si>
    <t>Liên danh công ty Tất Thắng - Công ty Thái Sơn</t>
  </si>
  <si>
    <t>Dự án ĐTXD các công trình giáo dục, đường giao thông xã Yên Trung, huyện Yên Phong</t>
  </si>
  <si>
    <t>932 ngày 13/6/2018</t>
  </si>
  <si>
    <t>2021-2023</t>
  </si>
  <si>
    <t xml:space="preserve">Dự án ĐTXD các công trình trường THCS, đường giao thông trên địa bàn xã Lạc Vệ, huyện Tiên Du </t>
  </si>
  <si>
    <t>943 ngày 15/6/2018</t>
  </si>
  <si>
    <t>2018-2021</t>
  </si>
  <si>
    <t>70 ngày 10/01/2022</t>
  </si>
  <si>
    <t>UBND huyện Tiên Du</t>
  </si>
  <si>
    <t>Liên danh Trọng Tín - Khởi Nguyên - Intel</t>
  </si>
  <si>
    <t>Dự án ĐTXD tôn tạo khu di tích Đền Đô và sông Tiêu Tương</t>
  </si>
  <si>
    <t>1345 ngày 01/10/2010;
1427 ngày 31/10/2012; 
931 ngày 13/6/2018</t>
  </si>
  <si>
    <t>1843 ngày 23/6/2021</t>
  </si>
  <si>
    <t>Liên danh Công ty cổ phần đầu tư Hải Phát Thủ Đô - Công ty cổ phần bất động sản Hải Phát - Công ty cổ phần đầu tư ADEL</t>
  </si>
  <si>
    <t>Dự án ĐTXD trụ sở hành chính xã Yên Phụ, huyện Yên Phong</t>
  </si>
  <si>
    <t>88 ngày 2/01/2018</t>
  </si>
  <si>
    <t>1429 ngày 17/5/2021</t>
  </si>
  <si>
    <t>Công ty cổ phần đầu tư Tây Bắc</t>
  </si>
  <si>
    <t>II.2</t>
  </si>
  <si>
    <t>Dự án đã ký hợp đồng, chưa triển khai</t>
  </si>
  <si>
    <t>Dự án ĐTXD HTKT Khu văn hoá Du lịch đền Đầm, thị xã Từ Sơn (Giai đoạn I)</t>
  </si>
  <si>
    <t>92 ngày 23/01/2014</t>
  </si>
  <si>
    <t>2888 ngày 19/8/2020</t>
  </si>
  <si>
    <t>Công ty cổ phần đầu tư Solatech</t>
  </si>
  <si>
    <t xml:space="preserve">Dự án ĐTXD đường trục trung tâm thị trấn Chờ, Yên Phong (Giai đoạn 2) </t>
  </si>
  <si>
    <t>259 ngày 02/3/2012</t>
  </si>
  <si>
    <t>1591, ngày 16/5/2018</t>
  </si>
  <si>
    <t>II.3</t>
  </si>
  <si>
    <t>Dự án dừng triển khai thực hiện</t>
  </si>
  <si>
    <t>Dự án ĐTXD đường liên xã Dũng Liệt, Tam Đa, Đông Phong huyện Yên Phong</t>
  </si>
  <si>
    <t>933 ngày 13/6/2018</t>
  </si>
  <si>
    <t>2018-2022</t>
  </si>
  <si>
    <t>483 ngày 09/12/2019</t>
  </si>
  <si>
    <t>Công ty Xây dựng Minh Đạo</t>
  </si>
  <si>
    <t>Dự án đã được Thủ tướng Chính phủ đồng ý chủ trương tiếp tục thực hiện</t>
  </si>
  <si>
    <t>Dự án ĐTXD tuyến đường dọc kênh B2</t>
  </si>
  <si>
    <t>1389 ngày 24/10/2012</t>
  </si>
  <si>
    <t xml:space="preserve"> Công ty Thông Hiệp (TNHH) </t>
  </si>
  <si>
    <t>V</t>
  </si>
  <si>
    <t>Nghị quyết số 235/NQ-HĐND ngày 19/10/2023 (vốn chưa giao chi tiết)</t>
  </si>
  <si>
    <t>176/NQ-HĐND ngày 11/10/2023; 209/NQ-HĐND ngày 07/7/2023</t>
  </si>
  <si>
    <t>Nghị quyết/Quyết định phân bổ vốn</t>
  </si>
  <si>
    <t>Nguồn Tiết kiệm chi cho ĐTC 2023</t>
  </si>
  <si>
    <t>NQ</t>
  </si>
  <si>
    <t>Tổng tiền</t>
  </si>
  <si>
    <t>Số chưa phân bổ</t>
  </si>
  <si>
    <t>191/NQ-HĐND</t>
  </si>
  <si>
    <t>Số thu hồi</t>
  </si>
  <si>
    <t>Số phân bổ theo NQ</t>
  </si>
  <si>
    <t>Số phân bổ theo QĐ của UBND</t>
  </si>
  <si>
    <t>Thừa do làm tròn số</t>
  </si>
  <si>
    <t>211/NQ-HĐND ngày 07/7/2023</t>
  </si>
  <si>
    <t>Còn dư sau phân bổ chi tiết và thu hồi</t>
  </si>
  <si>
    <t>Số Ngọc</t>
  </si>
  <si>
    <t>CL</t>
  </si>
  <si>
    <t>DA cấp tỉnh</t>
  </si>
  <si>
    <t>hỗ trợ huyện</t>
  </si>
  <si>
    <t>Tổng thu hồi</t>
  </si>
  <si>
    <t>Số tiếp tục phân bổ</t>
  </si>
  <si>
    <t>(Kèm theo Tờ trình số ......................./TTr-UBND ngày             tháng 12 năm 2023 của Ủy ban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</si>
</sst>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_(* #,##0_);_(* \(#,##0\);_(* &quot;-&quot;??_);_(@_)"/>
    <numFmt numFmtId="165" formatCode="_-* #,##0.00\ _₫_-;\-* #,##0.00\ _₫_-;_-* &quot;-&quot;??\ _₫_-;_-@_-"/>
    <numFmt numFmtId="166" formatCode="dd/mm/yyyy;@"/>
    <numFmt numFmtId="167" formatCode="0.0%"/>
    <numFmt numFmtId="168" formatCode="0.000%"/>
    <numFmt numFmtId="169" formatCode="\ #,##0&quot; dự án&quot;"/>
    <numFmt numFmtId="170" formatCode="_(* #,##0.000000_);_(* \(#,##0.000000\);_(* &quot;-&quot;??_);_(@_)"/>
    <numFmt numFmtId="171" formatCode="_-* #,##0\ _₫_-;\-* #,##0\ _₫_-;_-* &quot;-&quot;??\ _₫_-;_-@_-"/>
    <numFmt numFmtId="172" formatCode="_(* #,##0.0_);_(* \(#,##0.0\);_(* &quot;-&quot;??_);_(@_)"/>
    <numFmt numFmtId="173" formatCode="0;\-0;\-;@"/>
    <numFmt numFmtId="174" formatCode="_-* #,##0\ _þ_-;\-* #,##0\ _þ_-;_-* &quot;-&quot;??\ _þ_-;_-@_-"/>
    <numFmt numFmtId="175" formatCode="_-* #,##0.00\ _þ_-;\-* #,##0.00\ _þ_-;_-* &quot;-&quot;??\ _þ_-;_-@_-"/>
    <numFmt numFmtId="176" formatCode="#,##0.000"/>
    <numFmt numFmtId="177" formatCode="#,##0.0"/>
    <numFmt numFmtId="178" formatCode="_-* #,##0.000\ _þ_-;\-* #,##0.000\ _þ_-;_-* &quot;-&quot;??\ _þ_-;_-@_-"/>
    <numFmt numFmtId="179" formatCode="_-* #,##0.00_-;\-* #,##0.00_-;_-* &quot;-&quot;??_-;_-@_-"/>
    <numFmt numFmtId="180" formatCode="_(* #,##0.000_);_(* \(#,##0.000\);_(* &quot;-&quot;??_);_(@_)"/>
    <numFmt numFmtId="181" formatCode="_(* #,##0.00000_);_(* \(#,##0.00000\);_(* &quot;-&quot;??_);_(@_)"/>
    <numFmt numFmtId="182" formatCode="_(* #,##0.000_);_(* \(#,##0.000\);_(* &quot;-&quot;???_);_(@_)"/>
  </numFmts>
  <fonts count="85" x14ac:knownFonts="1">
    <font>
      <sz val="11"/>
      <color theme="1"/>
      <name val="Calibri"/>
      <family val="2"/>
      <scheme val="minor"/>
    </font>
    <font>
      <sz val="12"/>
      <color theme="1"/>
      <name val="Times New Roman"/>
      <family val="2"/>
    </font>
    <font>
      <sz val="12"/>
      <color theme="1"/>
      <name val="Times New Roman"/>
      <family val="2"/>
    </font>
    <font>
      <sz val="11"/>
      <color theme="1"/>
      <name val="Calibri"/>
      <family val="2"/>
      <scheme val="minor"/>
    </font>
    <font>
      <sz val="11"/>
      <color indexed="8"/>
      <name val="Calibri"/>
      <family val="2"/>
    </font>
    <font>
      <sz val="10"/>
      <name val="Arial"/>
      <family val="2"/>
    </font>
    <font>
      <b/>
      <sz val="14"/>
      <name val="Times New Roman"/>
      <family val="1"/>
    </font>
    <font>
      <sz val="14"/>
      <name val="Times New Roman"/>
      <family val="1"/>
    </font>
    <font>
      <i/>
      <sz val="14"/>
      <name val="Times New Roman"/>
      <family val="1"/>
    </font>
    <font>
      <sz val="14"/>
      <color rgb="FFFF0000"/>
      <name val="Times New Roman"/>
      <family val="1"/>
    </font>
    <font>
      <sz val="12"/>
      <color rgb="FFFF0000"/>
      <name val="Times New Roman"/>
      <family val="1"/>
    </font>
    <font>
      <b/>
      <sz val="14"/>
      <color rgb="FFFF0000"/>
      <name val="Times New Roman"/>
      <family val="1"/>
    </font>
    <font>
      <b/>
      <sz val="14"/>
      <color theme="8"/>
      <name val="Times New Roman"/>
      <family val="1"/>
    </font>
    <font>
      <sz val="14"/>
      <color theme="8"/>
      <name val="Times New Roman"/>
      <family val="1"/>
    </font>
    <font>
      <sz val="11"/>
      <color indexed="8"/>
      <name val="Arial"/>
      <family val="2"/>
      <charset val="1"/>
    </font>
    <font>
      <sz val="14"/>
      <color theme="1"/>
      <name val="Times New Roman"/>
      <family val="1"/>
    </font>
    <font>
      <sz val="12"/>
      <color theme="1"/>
      <name val="Times New Roman"/>
      <family val="2"/>
    </font>
    <font>
      <b/>
      <sz val="14"/>
      <color theme="1"/>
      <name val="Times New Roman"/>
      <family val="1"/>
    </font>
    <font>
      <i/>
      <sz val="14"/>
      <color theme="1"/>
      <name val="Times New Roman"/>
      <family val="1"/>
    </font>
    <font>
      <b/>
      <u/>
      <sz val="14"/>
      <color theme="1"/>
      <name val="Times New Roman"/>
      <family val="1"/>
    </font>
    <font>
      <b/>
      <u/>
      <sz val="14"/>
      <name val="Times New Roman"/>
      <family val="1"/>
    </font>
    <font>
      <b/>
      <i/>
      <sz val="14"/>
      <color theme="1"/>
      <name val="Times New Roman"/>
      <family val="1"/>
    </font>
    <font>
      <b/>
      <i/>
      <sz val="14"/>
      <name val="Times New Roman"/>
      <family val="1"/>
    </font>
    <font>
      <sz val="14"/>
      <color indexed="8"/>
      <name val="Times New Roman"/>
      <family val="1"/>
    </font>
    <font>
      <sz val="14"/>
      <color rgb="FF0000FF"/>
      <name val="Times New Roman"/>
      <family val="1"/>
    </font>
    <font>
      <i/>
      <sz val="14"/>
      <color rgb="FF0000FF"/>
      <name val="Times New Roman"/>
      <family val="1"/>
    </font>
    <font>
      <b/>
      <sz val="14"/>
      <color rgb="FF0000FF"/>
      <name val="Times New Roman"/>
      <family val="1"/>
    </font>
    <font>
      <b/>
      <i/>
      <sz val="14"/>
      <color rgb="FF0000FF"/>
      <name val="Times New Roman"/>
      <family val="1"/>
    </font>
    <font>
      <sz val="14"/>
      <color theme="2" tint="-0.249977111117893"/>
      <name val="Times New Roman"/>
      <family val="1"/>
    </font>
    <font>
      <sz val="12"/>
      <name val=".VnTime"/>
      <family val="2"/>
    </font>
    <font>
      <b/>
      <sz val="12"/>
      <name val="Times New Roman"/>
      <family val="1"/>
    </font>
    <font>
      <sz val="12"/>
      <name val="Times New Roman"/>
      <family val="1"/>
    </font>
    <font>
      <i/>
      <sz val="12"/>
      <name val="Times New Roman"/>
      <family val="1"/>
    </font>
    <font>
      <b/>
      <sz val="13"/>
      <name val="Times New Roman"/>
      <family val="1"/>
    </font>
    <font>
      <sz val="11"/>
      <name val="Times New Roman"/>
      <family val="1"/>
    </font>
    <font>
      <sz val="13"/>
      <name val="Times New Roman"/>
      <family val="1"/>
    </font>
    <font>
      <b/>
      <sz val="11"/>
      <name val="Times New Roman"/>
      <family val="1"/>
    </font>
    <font>
      <b/>
      <i/>
      <sz val="11"/>
      <name val="Times New Roman"/>
      <family val="1"/>
    </font>
    <font>
      <b/>
      <i/>
      <sz val="12"/>
      <name val="Times New Roman"/>
      <family val="1"/>
    </font>
    <font>
      <sz val="12"/>
      <color indexed="8"/>
      <name val="Times New Roman"/>
      <family val="2"/>
    </font>
    <font>
      <sz val="9"/>
      <name val="Times New Roman"/>
      <family val="1"/>
    </font>
    <font>
      <b/>
      <sz val="9"/>
      <name val="Times New Roman"/>
      <family val="1"/>
    </font>
    <font>
      <i/>
      <sz val="9"/>
      <name val="Times New Roman"/>
      <family val="1"/>
    </font>
    <font>
      <sz val="16"/>
      <name val="Times New Roman"/>
      <family val="1"/>
    </font>
    <font>
      <sz val="10"/>
      <name val="Times New Roman"/>
      <family val="1"/>
    </font>
    <font>
      <sz val="11"/>
      <name val="Calibri"/>
      <family val="2"/>
      <scheme val="minor"/>
    </font>
    <font>
      <i/>
      <sz val="13"/>
      <name val="Times New Roman"/>
      <family val="1"/>
    </font>
    <font>
      <b/>
      <sz val="10"/>
      <name val="Times New Roman"/>
      <family val="1"/>
    </font>
    <font>
      <i/>
      <sz val="10"/>
      <name val="Times New Roman"/>
      <family val="1"/>
    </font>
    <font>
      <i/>
      <sz val="11"/>
      <name val="Times New Roman"/>
      <family val="1"/>
    </font>
    <font>
      <i/>
      <sz val="11"/>
      <name val="Calibri"/>
      <family val="2"/>
      <scheme val="minor"/>
    </font>
    <font>
      <b/>
      <u/>
      <sz val="13"/>
      <name val="Times New Roman"/>
      <family val="1"/>
    </font>
    <font>
      <b/>
      <i/>
      <sz val="13"/>
      <name val="Times New Roman"/>
      <family val="1"/>
    </font>
    <font>
      <b/>
      <sz val="11"/>
      <name val="Calibri"/>
      <family val="2"/>
      <scheme val="minor"/>
    </font>
    <font>
      <b/>
      <sz val="13"/>
      <color rgb="FFFF0000"/>
      <name val="Times New Roman"/>
      <family val="1"/>
    </font>
    <font>
      <b/>
      <i/>
      <sz val="11"/>
      <color rgb="FFFF0000"/>
      <name val="Calibri"/>
      <family val="2"/>
      <scheme val="minor"/>
    </font>
    <font>
      <b/>
      <sz val="13"/>
      <color rgb="FF00B0F0"/>
      <name val="Times New Roman"/>
      <family val="1"/>
    </font>
    <font>
      <b/>
      <i/>
      <sz val="11"/>
      <color rgb="FF00B0F0"/>
      <name val="Calibri"/>
      <family val="2"/>
      <scheme val="minor"/>
    </font>
    <font>
      <b/>
      <i/>
      <sz val="11"/>
      <name val="Calibri"/>
      <family val="2"/>
      <scheme val="minor"/>
    </font>
    <font>
      <b/>
      <i/>
      <sz val="10"/>
      <name val="Arial"/>
      <family val="2"/>
      <charset val="163"/>
    </font>
    <font>
      <sz val="11"/>
      <color rgb="FF00B0F0"/>
      <name val="Calibri"/>
      <family val="2"/>
      <scheme val="minor"/>
    </font>
    <font>
      <b/>
      <sz val="11"/>
      <color rgb="FFFF0000"/>
      <name val="Calibri"/>
      <family val="2"/>
      <scheme val="minor"/>
    </font>
    <font>
      <b/>
      <sz val="9"/>
      <color indexed="81"/>
      <name val="Tahoma"/>
      <family val="2"/>
    </font>
    <font>
      <sz val="9"/>
      <color indexed="81"/>
      <name val="Tahoma"/>
      <family val="2"/>
    </font>
    <font>
      <sz val="11"/>
      <color theme="1"/>
      <name val="Calibri"/>
      <family val="2"/>
      <charset val="163"/>
      <scheme val="minor"/>
    </font>
    <font>
      <sz val="14"/>
      <color rgb="FF00B0F0"/>
      <name val="Times New Roman"/>
      <family val="1"/>
    </font>
    <font>
      <sz val="14"/>
      <color theme="0"/>
      <name val="Times New Roman"/>
      <family val="1"/>
    </font>
    <font>
      <sz val="12"/>
      <color theme="1"/>
      <name val="Times New Roman"/>
      <family val="1"/>
    </font>
    <font>
      <sz val="14"/>
      <name val=".VnTime"/>
      <family val="2"/>
    </font>
    <font>
      <sz val="13"/>
      <color theme="1"/>
      <name val="Times New Roman"/>
      <family val="1"/>
    </font>
    <font>
      <b/>
      <sz val="11"/>
      <name val="Calibri"/>
      <family val="2"/>
      <charset val="163"/>
      <scheme val="minor"/>
    </font>
    <font>
      <b/>
      <sz val="13"/>
      <color rgb="FF00B0F0"/>
      <name val="Times New Roman"/>
      <family val="1"/>
      <charset val="163"/>
    </font>
    <font>
      <b/>
      <sz val="13"/>
      <name val="Times New Roman"/>
      <family val="1"/>
      <charset val="163"/>
    </font>
    <font>
      <b/>
      <i/>
      <sz val="10"/>
      <name val="Arial"/>
      <family val="2"/>
    </font>
    <font>
      <sz val="13"/>
      <color rgb="FF00B0F0"/>
      <name val="Times New Roman"/>
      <family val="1"/>
    </font>
    <font>
      <b/>
      <sz val="14"/>
      <name val="Times New Roman"/>
      <family val="1"/>
      <charset val="163"/>
    </font>
    <font>
      <sz val="14"/>
      <name val="Calibri"/>
      <family val="2"/>
      <scheme val="minor"/>
    </font>
    <font>
      <sz val="14"/>
      <name val="Times New Roman"/>
      <family val="1"/>
      <charset val="163"/>
    </font>
    <font>
      <sz val="14"/>
      <color rgb="FFFF0000"/>
      <name val="Calibri"/>
      <family val="2"/>
      <scheme val="minor"/>
    </font>
    <font>
      <i/>
      <sz val="13"/>
      <name val="Times New Roman"/>
      <family val="1"/>
      <charset val="163"/>
    </font>
    <font>
      <sz val="14"/>
      <color theme="1"/>
      <name val="Times New Roman"/>
      <family val="2"/>
      <charset val="163"/>
    </font>
    <font>
      <i/>
      <sz val="14"/>
      <name val="Times New Roman"/>
      <family val="1"/>
      <charset val="163"/>
    </font>
    <font>
      <b/>
      <sz val="12"/>
      <name val="Times New Roman"/>
      <family val="1"/>
      <charset val="163"/>
    </font>
    <font>
      <b/>
      <i/>
      <sz val="12"/>
      <name val="Times New Roman"/>
      <family val="1"/>
      <charset val="163"/>
    </font>
    <font>
      <sz val="12"/>
      <name val="Times New Roman"/>
      <family val="1"/>
      <charset val="163"/>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59"/>
      </patternFill>
    </fill>
  </fills>
  <borders count="21">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0">
    <xf numFmtId="0" fontId="0" fillId="0" borderId="0"/>
    <xf numFmtId="43" fontId="3"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5" fillId="0" borderId="0"/>
    <xf numFmtId="0" fontId="14" fillId="0" borderId="0" applyNumberFormat="0" applyFont="0" applyFill="0" applyBorder="0" applyAlignment="0" applyProtection="0"/>
    <xf numFmtId="43" fontId="16" fillId="0" borderId="0" applyFont="0" applyFill="0" applyBorder="0" applyAlignment="0" applyProtection="0"/>
    <xf numFmtId="0" fontId="5" fillId="0" borderId="0" applyNumberFormat="0" applyFill="0" applyBorder="0" applyAlignment="0" applyProtection="0"/>
    <xf numFmtId="0" fontId="3" fillId="0" borderId="0"/>
    <xf numFmtId="165" fontId="3" fillId="0" borderId="0" applyFont="0" applyFill="0" applyBorder="0" applyAlignment="0" applyProtection="0"/>
    <xf numFmtId="0" fontId="29" fillId="0" borderId="0"/>
    <xf numFmtId="43" fontId="29" fillId="0" borderId="0" applyFont="0" applyFill="0" applyBorder="0" applyAlignment="0" applyProtection="0"/>
    <xf numFmtId="9" fontId="29" fillId="0" borderId="0" applyFont="0" applyFill="0" applyBorder="0" applyAlignment="0" applyProtection="0"/>
    <xf numFmtId="43" fontId="5" fillId="0" borderId="0" applyFont="0" applyFill="0" applyBorder="0" applyAlignment="0" applyProtection="0"/>
    <xf numFmtId="0" fontId="16" fillId="0" borderId="0"/>
    <xf numFmtId="0" fontId="5" fillId="0" borderId="0"/>
    <xf numFmtId="43" fontId="39" fillId="0" borderId="0" applyFont="0" applyFill="0" applyBorder="0" applyAlignment="0" applyProtection="0"/>
    <xf numFmtId="0" fontId="5" fillId="0" borderId="0"/>
    <xf numFmtId="0" fontId="5" fillId="0" borderId="0"/>
    <xf numFmtId="0" fontId="5" fillId="0" borderId="0"/>
    <xf numFmtId="0" fontId="5" fillId="0" borderId="0"/>
    <xf numFmtId="9" fontId="39" fillId="0" borderId="0" applyFont="0" applyFill="0" applyBorder="0" applyAlignment="0" applyProtection="0"/>
    <xf numFmtId="0" fontId="3" fillId="0" borderId="0"/>
    <xf numFmtId="0" fontId="2" fillId="0" borderId="0"/>
    <xf numFmtId="0" fontId="5"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3" fillId="0" borderId="0"/>
    <xf numFmtId="0" fontId="3" fillId="0" borderId="0"/>
    <xf numFmtId="43" fontId="1" fillId="0" borderId="0" applyFont="0" applyFill="0" applyBorder="0" applyAlignment="0" applyProtection="0"/>
    <xf numFmtId="0" fontId="64" fillId="0" borderId="0"/>
    <xf numFmtId="0" fontId="29" fillId="0" borderId="0"/>
    <xf numFmtId="0" fontId="68" fillId="0" borderId="0"/>
    <xf numFmtId="0" fontId="5" fillId="0" borderId="0"/>
    <xf numFmtId="175" fontId="3" fillId="0" borderId="0" applyFont="0" applyFill="0" applyBorder="0" applyAlignment="0" applyProtection="0"/>
    <xf numFmtId="0" fontId="80" fillId="0" borderId="0"/>
    <xf numFmtId="0" fontId="4" fillId="0" borderId="0"/>
    <xf numFmtId="179" fontId="80" fillId="0" borderId="0" applyFont="0" applyFill="0" applyBorder="0" applyAlignment="0" applyProtection="0"/>
  </cellStyleXfs>
  <cellXfs count="734">
    <xf numFmtId="0" fontId="0" fillId="0" borderId="0" xfId="0"/>
    <xf numFmtId="0" fontId="7" fillId="2" borderId="0" xfId="0" applyFont="1" applyFill="1" applyAlignment="1">
      <alignment vertical="center"/>
    </xf>
    <xf numFmtId="0" fontId="7" fillId="2" borderId="0" xfId="0" applyFont="1" applyFill="1"/>
    <xf numFmtId="0" fontId="7" fillId="2" borderId="0" xfId="3" applyFont="1" applyFill="1" applyAlignment="1">
      <alignment horizontal="center" vertical="center"/>
    </xf>
    <xf numFmtId="0" fontId="7" fillId="2" borderId="0" xfId="3" applyFont="1" applyFill="1"/>
    <xf numFmtId="0" fontId="10" fillId="0" borderId="0" xfId="0" applyFont="1"/>
    <xf numFmtId="164" fontId="8" fillId="2" borderId="0" xfId="4" applyNumberFormat="1" applyFont="1" applyFill="1" applyBorder="1" applyAlignment="1">
      <alignment horizontal="right"/>
    </xf>
    <xf numFmtId="0" fontId="8" fillId="2" borderId="1" xfId="3" applyFont="1" applyFill="1" applyBorder="1" applyAlignment="1">
      <alignment horizontal="right"/>
    </xf>
    <xf numFmtId="0" fontId="6" fillId="2" borderId="2" xfId="3" applyFont="1" applyFill="1" applyBorder="1" applyAlignment="1">
      <alignment horizontal="center" vertical="center" wrapText="1"/>
    </xf>
    <xf numFmtId="164" fontId="6" fillId="2" borderId="2" xfId="4" applyNumberFormat="1" applyFont="1" applyFill="1" applyBorder="1" applyAlignment="1">
      <alignment horizontal="center" vertical="center" wrapText="1"/>
    </xf>
    <xf numFmtId="164" fontId="7" fillId="2" borderId="0" xfId="4" applyNumberFormat="1" applyFont="1" applyFill="1"/>
    <xf numFmtId="164" fontId="11" fillId="2" borderId="2" xfId="3" applyNumberFormat="1" applyFont="1" applyFill="1" applyBorder="1" applyAlignment="1">
      <alignment horizontal="center" vertical="center" wrapText="1"/>
    </xf>
    <xf numFmtId="164" fontId="6" fillId="2" borderId="2" xfId="3" applyNumberFormat="1" applyFont="1" applyFill="1" applyBorder="1" applyAlignment="1">
      <alignment horizontal="center" vertical="center" wrapText="1"/>
    </xf>
    <xf numFmtId="164" fontId="7" fillId="2" borderId="0" xfId="0" applyNumberFormat="1" applyFont="1" applyFill="1" applyAlignment="1">
      <alignment vertical="center"/>
    </xf>
    <xf numFmtId="164" fontId="7" fillId="2" borderId="0" xfId="0" applyNumberFormat="1" applyFont="1" applyFill="1"/>
    <xf numFmtId="0" fontId="12" fillId="2" borderId="2" xfId="3" applyFont="1" applyFill="1" applyBorder="1" applyAlignment="1">
      <alignment horizontal="center" vertical="center" wrapText="1"/>
    </xf>
    <xf numFmtId="164" fontId="12" fillId="2" borderId="2" xfId="3" applyNumberFormat="1" applyFont="1" applyFill="1" applyBorder="1" applyAlignment="1">
      <alignment horizontal="center" vertical="center" wrapText="1"/>
    </xf>
    <xf numFmtId="164" fontId="12" fillId="2" borderId="2" xfId="4" applyNumberFormat="1" applyFont="1" applyFill="1" applyBorder="1" applyAlignment="1">
      <alignment horizontal="center" vertical="center" wrapText="1"/>
    </xf>
    <xf numFmtId="164" fontId="13" fillId="2" borderId="0" xfId="0" applyNumberFormat="1" applyFont="1" applyFill="1" applyAlignment="1">
      <alignment vertical="center"/>
    </xf>
    <xf numFmtId="164" fontId="13" fillId="2" borderId="0" xfId="4" applyNumberFormat="1" applyFont="1" applyFill="1"/>
    <xf numFmtId="164" fontId="13" fillId="2" borderId="0" xfId="0" applyNumberFormat="1" applyFont="1" applyFill="1"/>
    <xf numFmtId="0" fontId="13" fillId="2" borderId="0" xfId="0" applyFont="1" applyFill="1"/>
    <xf numFmtId="0" fontId="7" fillId="2" borderId="2" xfId="3" applyFont="1" applyFill="1" applyBorder="1" applyAlignment="1">
      <alignment horizontal="center" vertical="center" wrapText="1"/>
    </xf>
    <xf numFmtId="0" fontId="7" fillId="2" borderId="2" xfId="5" applyFont="1" applyFill="1" applyBorder="1" applyAlignment="1">
      <alignment horizontal="justify" vertical="center" wrapText="1"/>
    </xf>
    <xf numFmtId="0" fontId="7" fillId="2" borderId="2" xfId="6" applyFont="1" applyFill="1" applyBorder="1" applyAlignment="1">
      <alignment horizontal="justify" vertical="center" wrapText="1"/>
    </xf>
    <xf numFmtId="164" fontId="7" fillId="2" borderId="9" xfId="4" applyNumberFormat="1" applyFont="1" applyFill="1" applyBorder="1" applyAlignment="1">
      <alignment horizontal="center" vertical="center" wrapText="1"/>
    </xf>
    <xf numFmtId="0" fontId="7" fillId="2" borderId="2" xfId="7" applyFont="1" applyFill="1" applyBorder="1" applyAlignment="1">
      <alignment horizontal="center" vertical="center" wrapText="1"/>
    </xf>
    <xf numFmtId="0" fontId="15" fillId="0" borderId="2" xfId="0" applyFont="1" applyBorder="1" applyAlignment="1">
      <alignment horizontal="center" vertical="center"/>
    </xf>
    <xf numFmtId="0" fontId="7" fillId="2" borderId="2" xfId="0" applyFont="1" applyFill="1" applyBorder="1" applyAlignment="1">
      <alignment horizontal="center" vertical="center" wrapText="1"/>
    </xf>
    <xf numFmtId="0" fontId="7" fillId="5" borderId="2" xfId="9" applyFont="1" applyFill="1" applyBorder="1" applyAlignment="1">
      <alignment horizontal="justify" vertical="center" wrapText="1"/>
    </xf>
    <xf numFmtId="0" fontId="7" fillId="5" borderId="2" xfId="9" applyFont="1" applyFill="1" applyBorder="1" applyAlignment="1">
      <alignment horizontal="center" vertical="center" wrapText="1"/>
    </xf>
    <xf numFmtId="0" fontId="9" fillId="2" borderId="0" xfId="0" applyFont="1" applyFill="1"/>
    <xf numFmtId="0" fontId="7" fillId="2" borderId="0" xfId="0" applyFont="1" applyFill="1" applyAlignment="1">
      <alignment horizontal="center" vertical="center"/>
    </xf>
    <xf numFmtId="0" fontId="15" fillId="0" borderId="0" xfId="0" applyFont="1"/>
    <xf numFmtId="0" fontId="17" fillId="0" borderId="1" xfId="0" applyFont="1" applyBorder="1" applyAlignment="1">
      <alignment horizontal="center" vertical="center" wrapText="1"/>
    </xf>
    <xf numFmtId="164" fontId="17" fillId="0" borderId="1" xfId="1" applyNumberFormat="1" applyFont="1" applyBorder="1" applyAlignment="1">
      <alignment horizontal="center" vertical="center" wrapText="1"/>
    </xf>
    <xf numFmtId="0" fontId="7" fillId="0" borderId="0" xfId="0" applyFont="1"/>
    <xf numFmtId="0" fontId="8" fillId="0" borderId="1" xfId="0" applyFont="1" applyBorder="1" applyAlignment="1">
      <alignment horizontal="right" vertical="center" wrapText="1"/>
    </xf>
    <xf numFmtId="0" fontId="17" fillId="0" borderId="2" xfId="0" applyFont="1" applyBorder="1" applyAlignment="1">
      <alignment horizontal="center" vertical="center" wrapText="1"/>
    </xf>
    <xf numFmtId="164" fontId="17" fillId="0" borderId="2" xfId="1" applyNumberFormat="1" applyFont="1" applyBorder="1" applyAlignment="1">
      <alignment horizontal="center" vertical="center" wrapText="1"/>
    </xf>
    <xf numFmtId="0" fontId="6" fillId="0" borderId="2" xfId="0" applyFont="1" applyBorder="1" applyAlignment="1">
      <alignment horizontal="center" vertical="center" wrapText="1"/>
    </xf>
    <xf numFmtId="0" fontId="18" fillId="0" borderId="2" xfId="0" applyFont="1" applyBorder="1" applyAlignment="1">
      <alignment horizontal="center" vertical="center" wrapText="1"/>
    </xf>
    <xf numFmtId="3" fontId="18" fillId="0" borderId="2" xfId="0" applyNumberFormat="1" applyFont="1" applyBorder="1" applyAlignment="1">
      <alignment horizontal="center" vertical="center" wrapText="1"/>
    </xf>
    <xf numFmtId="3" fontId="8" fillId="0" borderId="2" xfId="0" applyNumberFormat="1" applyFont="1" applyBorder="1" applyAlignment="1">
      <alignment horizontal="center" vertical="center" wrapText="1"/>
    </xf>
    <xf numFmtId="4" fontId="18" fillId="0" borderId="2" xfId="0" applyNumberFormat="1" applyFont="1" applyBorder="1" applyAlignment="1">
      <alignment horizontal="center" vertical="center" wrapText="1"/>
    </xf>
    <xf numFmtId="0" fontId="18" fillId="0" borderId="0" xfId="0" applyFont="1" applyAlignment="1">
      <alignment horizontal="center"/>
    </xf>
    <xf numFmtId="0" fontId="19" fillId="0" borderId="3" xfId="0" applyFont="1" applyBorder="1" applyAlignment="1">
      <alignment horizontal="center" vertical="center" wrapText="1"/>
    </xf>
    <xf numFmtId="164" fontId="19" fillId="0" borderId="3" xfId="1" applyNumberFormat="1" applyFont="1" applyBorder="1" applyAlignment="1">
      <alignment horizontal="center" vertical="center" wrapText="1"/>
    </xf>
    <xf numFmtId="3" fontId="19" fillId="0" borderId="3" xfId="0" applyNumberFormat="1" applyFont="1" applyBorder="1" applyAlignment="1">
      <alignment horizontal="right" vertical="center" wrapText="1"/>
    </xf>
    <xf numFmtId="3" fontId="20" fillId="0" borderId="3" xfId="0" applyNumberFormat="1" applyFont="1" applyBorder="1" applyAlignment="1">
      <alignment horizontal="right" vertical="center" wrapText="1"/>
    </xf>
    <xf numFmtId="4" fontId="19" fillId="0" borderId="3" xfId="0" applyNumberFormat="1" applyFont="1" applyBorder="1" applyAlignment="1">
      <alignment vertical="center" wrapText="1"/>
    </xf>
    <xf numFmtId="0" fontId="17" fillId="0" borderId="3" xfId="0" applyFont="1" applyBorder="1" applyAlignment="1">
      <alignment horizontal="center" vertical="center" wrapText="1"/>
    </xf>
    <xf numFmtId="0" fontId="21" fillId="2" borderId="4" xfId="0" applyFont="1" applyFill="1" applyBorder="1" applyAlignment="1">
      <alignment horizontal="left" vertical="center" wrapText="1"/>
    </xf>
    <xf numFmtId="164" fontId="21" fillId="2" borderId="3" xfId="1" applyNumberFormat="1" applyFont="1" applyFill="1" applyBorder="1" applyAlignment="1">
      <alignment horizontal="left" vertical="center" wrapText="1"/>
    </xf>
    <xf numFmtId="3" fontId="21" fillId="0" borderId="3"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4" fontId="21" fillId="0" borderId="4" xfId="0" applyNumberFormat="1" applyFont="1" applyBorder="1" applyAlignment="1">
      <alignment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left" vertical="center" wrapText="1"/>
    </xf>
    <xf numFmtId="164" fontId="17" fillId="3" borderId="3" xfId="1" applyNumberFormat="1" applyFont="1" applyFill="1" applyBorder="1" applyAlignment="1">
      <alignment horizontal="left" vertical="center" wrapText="1"/>
    </xf>
    <xf numFmtId="3" fontId="17" fillId="3" borderId="3" xfId="0" applyNumberFormat="1" applyFont="1" applyFill="1" applyBorder="1" applyAlignment="1">
      <alignment horizontal="right" vertical="center" wrapText="1"/>
    </xf>
    <xf numFmtId="3" fontId="6" fillId="3" borderId="3" xfId="0" applyNumberFormat="1" applyFont="1" applyFill="1" applyBorder="1" applyAlignment="1">
      <alignment horizontal="right" vertical="center" wrapText="1"/>
    </xf>
    <xf numFmtId="4" fontId="17" fillId="3" borderId="4" xfId="0" applyNumberFormat="1" applyFont="1" applyFill="1" applyBorder="1" applyAlignment="1">
      <alignment vertical="center" wrapText="1"/>
    </xf>
    <xf numFmtId="0" fontId="18" fillId="0" borderId="4" xfId="0" applyFont="1" applyBorder="1" applyAlignment="1">
      <alignment vertical="center" wrapText="1"/>
    </xf>
    <xf numFmtId="164" fontId="18" fillId="0" borderId="3" xfId="1" applyNumberFormat="1" applyFont="1" applyBorder="1" applyAlignment="1">
      <alignment vertical="center" wrapText="1"/>
    </xf>
    <xf numFmtId="3" fontId="18" fillId="0" borderId="3" xfId="0" applyNumberFormat="1" applyFont="1" applyBorder="1" applyAlignment="1">
      <alignment horizontal="right" vertical="center" wrapText="1"/>
    </xf>
    <xf numFmtId="3" fontId="8" fillId="0" borderId="3" xfId="0" applyNumberFormat="1" applyFont="1" applyBorder="1" applyAlignment="1">
      <alignment horizontal="right" vertical="center" wrapText="1"/>
    </xf>
    <xf numFmtId="4" fontId="18" fillId="0" borderId="4" xfId="0" applyNumberFormat="1" applyFont="1" applyBorder="1" applyAlignment="1">
      <alignment vertical="center" wrapText="1"/>
    </xf>
    <xf numFmtId="0" fontId="17" fillId="0" borderId="0" xfId="0" applyFont="1"/>
    <xf numFmtId="0" fontId="15" fillId="0" borderId="3" xfId="0" applyFont="1" applyBorder="1" applyAlignment="1">
      <alignment horizontal="center" vertical="center" wrapText="1"/>
    </xf>
    <xf numFmtId="0" fontId="15" fillId="0" borderId="4" xfId="0" applyFont="1" applyBorder="1" applyAlignment="1">
      <alignment horizontal="left" vertical="center" wrapText="1"/>
    </xf>
    <xf numFmtId="164" fontId="15" fillId="0" borderId="3" xfId="1" applyNumberFormat="1" applyFont="1" applyBorder="1" applyAlignment="1">
      <alignment horizontal="left" vertical="center" wrapText="1"/>
    </xf>
    <xf numFmtId="3" fontId="8" fillId="2" borderId="3" xfId="0" applyNumberFormat="1" applyFont="1" applyFill="1" applyBorder="1" applyAlignment="1">
      <alignment horizontal="right" vertical="center" wrapText="1"/>
    </xf>
    <xf numFmtId="0" fontId="24" fillId="0" borderId="3" xfId="0" applyFont="1" applyBorder="1" applyAlignment="1">
      <alignment horizontal="center" vertical="center" wrapText="1"/>
    </xf>
    <xf numFmtId="0" fontId="24" fillId="0" borderId="4" xfId="0" applyFont="1" applyBorder="1" applyAlignment="1">
      <alignment horizontal="left" vertical="center" wrapText="1"/>
    </xf>
    <xf numFmtId="164" fontId="24" fillId="0" borderId="3" xfId="1" applyNumberFormat="1" applyFont="1" applyBorder="1" applyAlignment="1">
      <alignment horizontal="left" vertical="center" wrapText="1"/>
    </xf>
    <xf numFmtId="3" fontId="25" fillId="0" borderId="3" xfId="0" applyNumberFormat="1" applyFont="1" applyBorder="1" applyAlignment="1">
      <alignment horizontal="right" vertical="center" wrapText="1"/>
    </xf>
    <xf numFmtId="4" fontId="25" fillId="0" borderId="4" xfId="0" applyNumberFormat="1" applyFont="1" applyBorder="1" applyAlignment="1">
      <alignment vertical="center" wrapText="1"/>
    </xf>
    <xf numFmtId="0" fontId="24" fillId="0" borderId="0" xfId="0" applyFont="1"/>
    <xf numFmtId="3" fontId="25" fillId="2" borderId="3" xfId="0" applyNumberFormat="1" applyFont="1" applyFill="1" applyBorder="1" applyAlignment="1">
      <alignment horizontal="right" vertical="center" wrapText="1"/>
    </xf>
    <xf numFmtId="0" fontId="15" fillId="4" borderId="3" xfId="0" applyFont="1" applyFill="1" applyBorder="1" applyAlignment="1">
      <alignment horizontal="center" vertical="center" wrapText="1"/>
    </xf>
    <xf numFmtId="0" fontId="15" fillId="4" borderId="4" xfId="0" applyFont="1" applyFill="1" applyBorder="1" applyAlignment="1">
      <alignment horizontal="left" vertical="center" wrapText="1"/>
    </xf>
    <xf numFmtId="164" fontId="15" fillId="4" borderId="3" xfId="1" applyNumberFormat="1" applyFont="1" applyFill="1" applyBorder="1" applyAlignment="1">
      <alignment horizontal="left" vertical="center" wrapText="1"/>
    </xf>
    <xf numFmtId="3" fontId="18" fillId="4" borderId="3" xfId="0" applyNumberFormat="1" applyFont="1" applyFill="1" applyBorder="1" applyAlignment="1">
      <alignment horizontal="right" vertical="center" wrapText="1"/>
    </xf>
    <xf numFmtId="3" fontId="8" fillId="4" borderId="3" xfId="0" applyNumberFormat="1" applyFont="1" applyFill="1" applyBorder="1" applyAlignment="1">
      <alignment horizontal="right" vertical="center" wrapText="1"/>
    </xf>
    <xf numFmtId="4" fontId="18" fillId="4" borderId="4" xfId="0" applyNumberFormat="1" applyFont="1" applyFill="1" applyBorder="1" applyAlignment="1">
      <alignment vertical="center" wrapText="1"/>
    </xf>
    <xf numFmtId="0" fontId="15" fillId="4" borderId="0" xfId="0" applyFont="1" applyFill="1"/>
    <xf numFmtId="0" fontId="25" fillId="0" borderId="4" xfId="0" applyFont="1" applyBorder="1" applyAlignment="1">
      <alignment vertical="center" wrapText="1"/>
    </xf>
    <xf numFmtId="164" fontId="25" fillId="0" borderId="3" xfId="1" applyNumberFormat="1" applyFont="1" applyBorder="1" applyAlignment="1">
      <alignment vertical="center" wrapText="1"/>
    </xf>
    <xf numFmtId="0" fontId="26" fillId="0" borderId="3" xfId="0" applyFont="1" applyBorder="1" applyAlignment="1">
      <alignment horizontal="center" vertical="center" wrapText="1"/>
    </xf>
    <xf numFmtId="4" fontId="25" fillId="2" borderId="4" xfId="0" applyNumberFormat="1" applyFont="1" applyFill="1" applyBorder="1" applyAlignment="1">
      <alignment vertical="center" wrapText="1"/>
    </xf>
    <xf numFmtId="3" fontId="18" fillId="2" borderId="3" xfId="0" applyNumberFormat="1" applyFont="1" applyFill="1" applyBorder="1" applyAlignment="1">
      <alignment horizontal="right" vertical="center" wrapText="1"/>
    </xf>
    <xf numFmtId="4" fontId="18" fillId="2" borderId="4" xfId="0" applyNumberFormat="1" applyFont="1" applyFill="1" applyBorder="1" applyAlignment="1">
      <alignment vertical="center" wrapText="1"/>
    </xf>
    <xf numFmtId="0" fontId="6" fillId="2" borderId="3" xfId="0" applyFont="1" applyFill="1" applyBorder="1" applyAlignment="1">
      <alignment horizontal="left" vertical="center" wrapText="1"/>
    </xf>
    <xf numFmtId="3" fontId="6" fillId="2" borderId="3" xfId="0" applyNumberFormat="1" applyFont="1" applyFill="1" applyBorder="1" applyAlignment="1">
      <alignment horizontal="right" vertical="center" wrapText="1"/>
    </xf>
    <xf numFmtId="43" fontId="6" fillId="2" borderId="3" xfId="1" applyFont="1" applyFill="1" applyBorder="1" applyAlignment="1">
      <alignment vertical="center" wrapText="1"/>
    </xf>
    <xf numFmtId="164" fontId="17" fillId="0" borderId="3" xfId="1" applyNumberFormat="1" applyFont="1" applyBorder="1" applyAlignment="1">
      <alignment vertical="center" wrapText="1"/>
    </xf>
    <xf numFmtId="0" fontId="6" fillId="2" borderId="4" xfId="0" applyFont="1" applyFill="1" applyBorder="1" applyAlignment="1">
      <alignment horizontal="center" vertical="center" wrapText="1"/>
    </xf>
    <xf numFmtId="3" fontId="6" fillId="2" borderId="3" xfId="0" applyNumberFormat="1" applyFont="1" applyFill="1" applyBorder="1" applyAlignment="1">
      <alignment vertical="center" wrapText="1"/>
    </xf>
    <xf numFmtId="0" fontId="22" fillId="2" borderId="0" xfId="0" applyFont="1" applyFill="1"/>
    <xf numFmtId="0" fontId="22" fillId="2" borderId="4" xfId="0" applyFont="1" applyFill="1" applyBorder="1" applyAlignment="1">
      <alignment horizontal="left" vertical="center" wrapText="1"/>
    </xf>
    <xf numFmtId="164" fontId="22" fillId="2" borderId="3" xfId="1" applyNumberFormat="1" applyFont="1" applyFill="1" applyBorder="1" applyAlignment="1">
      <alignment horizontal="left" vertical="center" wrapText="1"/>
    </xf>
    <xf numFmtId="3" fontId="22" fillId="2" borderId="3" xfId="0" applyNumberFormat="1" applyFont="1" applyFill="1" applyBorder="1" applyAlignment="1">
      <alignment vertical="center" wrapText="1"/>
    </xf>
    <xf numFmtId="43" fontId="15" fillId="2" borderId="3" xfId="1" applyFont="1" applyFill="1" applyBorder="1" applyAlignment="1">
      <alignment vertical="center" wrapText="1"/>
    </xf>
    <xf numFmtId="4" fontId="22" fillId="2" borderId="4" xfId="0" applyNumberFormat="1" applyFont="1" applyFill="1" applyBorder="1" applyAlignment="1">
      <alignment vertical="center" wrapText="1"/>
    </xf>
    <xf numFmtId="0" fontId="21" fillId="2" borderId="0" xfId="0" applyFont="1" applyFill="1"/>
    <xf numFmtId="0" fontId="6" fillId="2" borderId="3" xfId="0" applyFont="1" applyFill="1" applyBorder="1" applyAlignment="1">
      <alignment horizontal="center" vertical="center" wrapText="1"/>
    </xf>
    <xf numFmtId="43" fontId="17" fillId="2" borderId="3" xfId="1" applyFont="1" applyFill="1" applyBorder="1" applyAlignment="1">
      <alignment vertical="center" wrapText="1"/>
    </xf>
    <xf numFmtId="4" fontId="6" fillId="2" borderId="4" xfId="0" applyNumberFormat="1" applyFont="1" applyFill="1" applyBorder="1" applyAlignment="1">
      <alignment vertical="center" wrapText="1"/>
    </xf>
    <xf numFmtId="0" fontId="8" fillId="0" borderId="4" xfId="0" applyFont="1" applyBorder="1" applyAlignment="1">
      <alignment horizontal="center" vertical="center" wrapText="1"/>
    </xf>
    <xf numFmtId="0" fontId="8" fillId="0" borderId="4" xfId="0" applyFont="1" applyBorder="1" applyAlignment="1">
      <alignment vertical="center" wrapText="1"/>
    </xf>
    <xf numFmtId="164" fontId="8" fillId="0" borderId="3" xfId="1" applyNumberFormat="1" applyFont="1" applyBorder="1" applyAlignment="1">
      <alignment vertical="center" wrapText="1"/>
    </xf>
    <xf numFmtId="4" fontId="8" fillId="0" borderId="4" xfId="0" applyNumberFormat="1" applyFont="1" applyBorder="1" applyAlignment="1">
      <alignment vertical="center" wrapText="1"/>
    </xf>
    <xf numFmtId="0" fontId="21" fillId="0" borderId="0" xfId="0" applyFont="1"/>
    <xf numFmtId="0" fontId="8" fillId="2" borderId="4" xfId="0" applyFont="1" applyFill="1" applyBorder="1" applyAlignment="1">
      <alignment horizontal="center" vertical="center" wrapText="1"/>
    </xf>
    <xf numFmtId="0" fontId="8" fillId="2" borderId="4" xfId="0" applyFont="1" applyFill="1" applyBorder="1" applyAlignment="1">
      <alignment vertical="center" wrapText="1"/>
    </xf>
    <xf numFmtId="164" fontId="8" fillId="2" borderId="3" xfId="1" applyNumberFormat="1" applyFont="1" applyFill="1" applyBorder="1" applyAlignment="1">
      <alignment vertical="center" wrapText="1"/>
    </xf>
    <xf numFmtId="0" fontId="18" fillId="2" borderId="0" xfId="0" applyFont="1" applyFill="1"/>
    <xf numFmtId="0" fontId="27" fillId="2" borderId="0" xfId="0" applyFont="1" applyFill="1"/>
    <xf numFmtId="164" fontId="6" fillId="2" borderId="4" xfId="1" applyNumberFormat="1" applyFont="1" applyFill="1" applyBorder="1" applyAlignment="1">
      <alignment horizontal="center" vertical="center" wrapText="1"/>
    </xf>
    <xf numFmtId="164" fontId="6" fillId="2" borderId="4" xfId="1" applyNumberFormat="1" applyFont="1" applyFill="1" applyBorder="1" applyAlignment="1">
      <alignment horizontal="right" vertical="center" wrapText="1"/>
    </xf>
    <xf numFmtId="4" fontId="22" fillId="0" borderId="4" xfId="0" applyNumberFormat="1" applyFont="1" applyBorder="1" applyAlignment="1">
      <alignment vertical="center" wrapText="1"/>
    </xf>
    <xf numFmtId="164" fontId="6" fillId="2" borderId="3" xfId="1" applyNumberFormat="1" applyFont="1" applyFill="1" applyBorder="1" applyAlignment="1">
      <alignment horizontal="center" vertical="center" wrapText="1"/>
    </xf>
    <xf numFmtId="0" fontId="15" fillId="2" borderId="0" xfId="0" applyFont="1" applyFill="1"/>
    <xf numFmtId="0" fontId="6" fillId="2" borderId="4" xfId="0" applyFont="1" applyFill="1" applyBorder="1" applyAlignment="1">
      <alignment horizontal="left" vertical="center" wrapText="1"/>
    </xf>
    <xf numFmtId="3" fontId="6" fillId="2" borderId="4" xfId="0" applyNumberFormat="1" applyFont="1" applyFill="1" applyBorder="1" applyAlignment="1">
      <alignment horizontal="right" vertical="center" wrapText="1"/>
    </xf>
    <xf numFmtId="43" fontId="15" fillId="2" borderId="4" xfId="1" applyFont="1" applyFill="1" applyBorder="1" applyAlignment="1">
      <alignment vertical="center" wrapText="1"/>
    </xf>
    <xf numFmtId="4" fontId="6" fillId="0" borderId="4" xfId="0" applyNumberFormat="1" applyFont="1" applyBorder="1" applyAlignment="1">
      <alignment vertical="center" wrapText="1"/>
    </xf>
    <xf numFmtId="164" fontId="6" fillId="2" borderId="4" xfId="1" applyNumberFormat="1" applyFont="1" applyFill="1" applyBorder="1" applyAlignment="1">
      <alignment horizontal="left" vertical="center" wrapText="1"/>
    </xf>
    <xf numFmtId="0" fontId="24" fillId="2" borderId="0" xfId="0" applyFont="1" applyFill="1"/>
    <xf numFmtId="164" fontId="8" fillId="2" borderId="4" xfId="1" applyNumberFormat="1" applyFont="1" applyFill="1" applyBorder="1" applyAlignment="1">
      <alignment vertical="center" wrapText="1"/>
    </xf>
    <xf numFmtId="3" fontId="8" fillId="2" borderId="4" xfId="0" applyNumberFormat="1" applyFont="1" applyFill="1" applyBorder="1" applyAlignment="1">
      <alignment horizontal="right" vertical="center" wrapText="1"/>
    </xf>
    <xf numFmtId="3" fontId="8" fillId="2" borderId="4" xfId="0" applyNumberFormat="1" applyFont="1" applyFill="1" applyBorder="1" applyAlignment="1">
      <alignment vertical="center" wrapText="1"/>
    </xf>
    <xf numFmtId="0" fontId="6" fillId="2" borderId="4" xfId="0" applyFont="1" applyFill="1" applyBorder="1" applyAlignment="1">
      <alignment vertical="center" wrapText="1"/>
    </xf>
    <xf numFmtId="164" fontId="6" fillId="2" borderId="4" xfId="1" applyNumberFormat="1" applyFont="1" applyFill="1" applyBorder="1" applyAlignment="1">
      <alignment vertical="center" wrapText="1"/>
    </xf>
    <xf numFmtId="3" fontId="6" fillId="2" borderId="4" xfId="0" applyNumberFormat="1" applyFont="1" applyFill="1" applyBorder="1" applyAlignment="1">
      <alignment vertical="center" wrapText="1"/>
    </xf>
    <xf numFmtId="0" fontId="6" fillId="2" borderId="0" xfId="0" applyFont="1" applyFill="1"/>
    <xf numFmtId="164" fontId="8" fillId="2" borderId="5" xfId="1" applyNumberFormat="1" applyFont="1" applyFill="1" applyBorder="1" applyAlignment="1">
      <alignment vertical="center" wrapText="1"/>
    </xf>
    <xf numFmtId="164" fontId="8" fillId="2" borderId="6" xfId="2" applyNumberFormat="1" applyFont="1" applyFill="1" applyBorder="1" applyAlignment="1">
      <alignment horizontal="right" vertical="center" wrapText="1"/>
    </xf>
    <xf numFmtId="164" fontId="8" fillId="2" borderId="4" xfId="2" applyNumberFormat="1" applyFont="1" applyFill="1" applyBorder="1" applyAlignment="1">
      <alignment horizontal="right" vertical="center" wrapText="1"/>
    </xf>
    <xf numFmtId="3" fontId="8" fillId="2" borderId="3" xfId="0" applyNumberFormat="1" applyFont="1" applyFill="1" applyBorder="1" applyAlignment="1">
      <alignment vertical="center" wrapText="1"/>
    </xf>
    <xf numFmtId="164" fontId="8" fillId="2" borderId="7" xfId="2" applyNumberFormat="1" applyFont="1" applyFill="1" applyBorder="1" applyAlignment="1">
      <alignment horizontal="right" vertical="center" wrapText="1"/>
    </xf>
    <xf numFmtId="0" fontId="8" fillId="2" borderId="8" xfId="0" applyFont="1" applyFill="1" applyBorder="1" applyAlignment="1">
      <alignment horizontal="center" vertical="center" wrapText="1"/>
    </xf>
    <xf numFmtId="0" fontId="8" fillId="2" borderId="8" xfId="0" applyFont="1" applyFill="1" applyBorder="1" applyAlignment="1">
      <alignment vertical="center" wrapText="1"/>
    </xf>
    <xf numFmtId="164" fontId="8" fillId="2" borderId="8" xfId="1" applyNumberFormat="1" applyFont="1" applyFill="1" applyBorder="1" applyAlignment="1">
      <alignment vertical="center" wrapText="1"/>
    </xf>
    <xf numFmtId="3" fontId="8" fillId="2" borderId="8" xfId="0" applyNumberFormat="1" applyFont="1" applyFill="1" applyBorder="1" applyAlignment="1">
      <alignment vertical="center" wrapText="1"/>
    </xf>
    <xf numFmtId="4" fontId="6" fillId="2" borderId="8" xfId="0" applyNumberFormat="1" applyFont="1" applyFill="1" applyBorder="1" applyAlignment="1">
      <alignment vertical="center" wrapText="1"/>
    </xf>
    <xf numFmtId="0" fontId="18" fillId="2" borderId="0" xfId="0" applyFont="1" applyFill="1" applyAlignment="1">
      <alignment vertical="center" wrapText="1"/>
    </xf>
    <xf numFmtId="164" fontId="18" fillId="2" borderId="0" xfId="1" applyNumberFormat="1" applyFont="1" applyFill="1" applyBorder="1" applyAlignment="1">
      <alignment vertical="center" wrapText="1"/>
    </xf>
    <xf numFmtId="0" fontId="28" fillId="2" borderId="0" xfId="0" applyFont="1" applyFill="1"/>
    <xf numFmtId="164" fontId="28" fillId="2" borderId="0" xfId="1" applyNumberFormat="1" applyFont="1" applyFill="1"/>
    <xf numFmtId="164" fontId="9" fillId="2" borderId="0" xfId="1" applyNumberFormat="1" applyFont="1" applyFill="1"/>
    <xf numFmtId="164" fontId="7" fillId="2" borderId="0" xfId="1" applyNumberFormat="1" applyFont="1" applyFill="1"/>
    <xf numFmtId="43" fontId="7" fillId="2" borderId="0" xfId="1" applyFont="1" applyFill="1"/>
    <xf numFmtId="164" fontId="15" fillId="2" borderId="0" xfId="1" applyNumberFormat="1" applyFont="1" applyFill="1"/>
    <xf numFmtId="164" fontId="15" fillId="0" borderId="0" xfId="1" applyNumberFormat="1" applyFont="1"/>
    <xf numFmtId="164" fontId="15" fillId="0" borderId="0" xfId="0" applyNumberFormat="1" applyFont="1"/>
    <xf numFmtId="164" fontId="7" fillId="0" borderId="0" xfId="0" applyNumberFormat="1" applyFont="1"/>
    <xf numFmtId="0" fontId="7" fillId="0" borderId="0" xfId="6" applyFont="1" applyAlignment="1">
      <alignment vertical="center" wrapText="1"/>
    </xf>
    <xf numFmtId="164" fontId="7" fillId="0" borderId="0" xfId="15" applyNumberFormat="1" applyFont="1" applyFill="1" applyBorder="1" applyAlignment="1">
      <alignment vertical="center" wrapText="1"/>
    </xf>
    <xf numFmtId="0" fontId="6" fillId="0" borderId="2" xfId="6" applyFont="1" applyBorder="1" applyAlignment="1">
      <alignment horizontal="center" vertical="center" wrapText="1"/>
    </xf>
    <xf numFmtId="164" fontId="6" fillId="0" borderId="2" xfId="18" applyNumberFormat="1" applyFont="1" applyFill="1" applyBorder="1" applyAlignment="1">
      <alignment horizontal="right" vertical="center" wrapText="1"/>
    </xf>
    <xf numFmtId="0" fontId="7" fillId="0" borderId="2" xfId="6" applyFont="1" applyBorder="1" applyAlignment="1">
      <alignment vertical="center" wrapText="1"/>
    </xf>
    <xf numFmtId="164" fontId="7" fillId="0" borderId="2" xfId="18" applyNumberFormat="1" applyFont="1" applyFill="1" applyBorder="1" applyAlignment="1">
      <alignment horizontal="right" vertical="center" wrapText="1"/>
    </xf>
    <xf numFmtId="0" fontId="8" fillId="0" borderId="2" xfId="6" applyFont="1" applyBorder="1" applyAlignment="1">
      <alignment horizontal="center" vertical="center" wrapText="1"/>
    </xf>
    <xf numFmtId="0" fontId="8" fillId="0" borderId="2" xfId="6" applyFont="1" applyBorder="1" applyAlignment="1">
      <alignment vertical="center" wrapText="1"/>
    </xf>
    <xf numFmtId="0" fontId="6" fillId="0" borderId="2" xfId="6" applyFont="1" applyBorder="1" applyAlignment="1">
      <alignment vertical="center" wrapText="1"/>
    </xf>
    <xf numFmtId="0" fontId="6" fillId="0" borderId="0" xfId="6" applyFont="1" applyAlignment="1">
      <alignment vertical="center" wrapText="1"/>
    </xf>
    <xf numFmtId="0" fontId="7" fillId="0" borderId="2" xfId="19" applyFont="1" applyBorder="1" applyAlignment="1">
      <alignment vertical="center" wrapText="1"/>
    </xf>
    <xf numFmtId="0" fontId="7" fillId="0" borderId="2" xfId="20" applyFont="1" applyBorder="1" applyAlignment="1">
      <alignment horizontal="center" vertical="center" wrapText="1"/>
    </xf>
    <xf numFmtId="0" fontId="7" fillId="0" borderId="2" xfId="20" applyFont="1" applyBorder="1" applyAlignment="1">
      <alignment vertical="center" wrapText="1"/>
    </xf>
    <xf numFmtId="164" fontId="7" fillId="0" borderId="0" xfId="15" applyNumberFormat="1" applyFont="1" applyFill="1" applyAlignment="1">
      <alignment vertical="center" wrapText="1"/>
    </xf>
    <xf numFmtId="0" fontId="40" fillId="0" borderId="0" xfId="19" applyFont="1" applyAlignment="1">
      <alignment horizontal="center" wrapText="1"/>
    </xf>
    <xf numFmtId="0" fontId="22" fillId="0" borderId="0" xfId="21" applyFont="1" applyAlignment="1">
      <alignment horizontal="center" vertical="center" wrapText="1"/>
    </xf>
    <xf numFmtId="3" fontId="22" fillId="0" borderId="0" xfId="21" applyNumberFormat="1" applyFont="1" applyAlignment="1">
      <alignment horizontal="center" vertical="center" wrapText="1"/>
    </xf>
    <xf numFmtId="0" fontId="40" fillId="0" borderId="0" xfId="19" applyFont="1" applyAlignment="1">
      <alignment wrapText="1"/>
    </xf>
    <xf numFmtId="3" fontId="40" fillId="0" borderId="0" xfId="19" applyNumberFormat="1" applyFont="1" applyAlignment="1">
      <alignment horizontal="center" wrapText="1"/>
    </xf>
    <xf numFmtId="0" fontId="31" fillId="0" borderId="0" xfId="19" applyFont="1" applyAlignment="1">
      <alignment wrapText="1"/>
    </xf>
    <xf numFmtId="0" fontId="31" fillId="0" borderId="0" xfId="19" applyFont="1" applyAlignment="1">
      <alignment vertical="center" wrapText="1"/>
    </xf>
    <xf numFmtId="0" fontId="40" fillId="0" borderId="0" xfId="19" applyFont="1" applyAlignment="1">
      <alignment vertical="center" wrapText="1"/>
    </xf>
    <xf numFmtId="3" fontId="41" fillId="0" borderId="2" xfId="19" applyNumberFormat="1" applyFont="1" applyBorder="1" applyAlignment="1">
      <alignment horizontal="center" vertical="center" wrapText="1"/>
    </xf>
    <xf numFmtId="0" fontId="30" fillId="0" borderId="0" xfId="19" applyFont="1" applyAlignment="1">
      <alignment vertical="center" wrapText="1"/>
    </xf>
    <xf numFmtId="0" fontId="41" fillId="0" borderId="0" xfId="19" applyFont="1" applyAlignment="1">
      <alignment vertical="center" wrapText="1"/>
    </xf>
    <xf numFmtId="3" fontId="40" fillId="0" borderId="2" xfId="19" applyNumberFormat="1" applyFont="1" applyBorder="1" applyAlignment="1">
      <alignment vertical="center" wrapText="1"/>
    </xf>
    <xf numFmtId="0" fontId="40" fillId="0" borderId="2" xfId="19" applyFont="1" applyBorder="1" applyAlignment="1">
      <alignment vertical="center" wrapText="1"/>
    </xf>
    <xf numFmtId="168" fontId="30" fillId="0" borderId="0" xfId="23" applyNumberFormat="1" applyFont="1" applyFill="1" applyAlignment="1">
      <alignment vertical="center" wrapText="1"/>
    </xf>
    <xf numFmtId="0" fontId="41" fillId="2" borderId="2" xfId="21" applyFont="1" applyFill="1" applyBorder="1" applyAlignment="1">
      <alignment horizontal="center" vertical="center" wrapText="1"/>
    </xf>
    <xf numFmtId="0" fontId="41" fillId="2" borderId="2" xfId="21" applyFont="1" applyFill="1" applyBorder="1" applyAlignment="1">
      <alignment vertical="center" wrapText="1"/>
    </xf>
    <xf numFmtId="3" fontId="40" fillId="2" borderId="2" xfId="21" applyNumberFormat="1" applyFont="1" applyFill="1" applyBorder="1" applyAlignment="1">
      <alignment horizontal="center" vertical="center" wrapText="1"/>
    </xf>
    <xf numFmtId="3" fontId="40" fillId="2" borderId="2" xfId="15" applyNumberFormat="1" applyFont="1" applyFill="1" applyBorder="1" applyAlignment="1">
      <alignment vertical="center" wrapText="1"/>
    </xf>
    <xf numFmtId="3" fontId="40" fillId="2" borderId="2" xfId="21" applyNumberFormat="1" applyFont="1" applyFill="1" applyBorder="1" applyAlignment="1">
      <alignment vertical="center" wrapText="1"/>
    </xf>
    <xf numFmtId="0" fontId="40" fillId="2" borderId="2" xfId="21" applyFont="1" applyFill="1" applyBorder="1" applyAlignment="1">
      <alignment vertical="center" wrapText="1"/>
    </xf>
    <xf numFmtId="0" fontId="7" fillId="2" borderId="0" xfId="21" applyFont="1" applyFill="1" applyAlignment="1">
      <alignment vertical="center" wrapText="1"/>
    </xf>
    <xf numFmtId="3" fontId="41" fillId="2" borderId="2" xfId="21" applyNumberFormat="1" applyFont="1" applyFill="1" applyBorder="1" applyAlignment="1">
      <alignment horizontal="center" vertical="center" wrapText="1"/>
    </xf>
    <xf numFmtId="0" fontId="6" fillId="2" borderId="0" xfId="21" applyFont="1" applyFill="1" applyAlignment="1">
      <alignment vertical="center" wrapText="1"/>
    </xf>
    <xf numFmtId="0" fontId="41" fillId="0" borderId="2" xfId="19" applyFont="1" applyBorder="1" applyAlignment="1">
      <alignment vertical="center" wrapText="1"/>
    </xf>
    <xf numFmtId="3" fontId="40" fillId="0" borderId="2" xfId="19" applyNumberFormat="1" applyFont="1" applyBorder="1" applyAlignment="1">
      <alignment horizontal="center" wrapText="1"/>
    </xf>
    <xf numFmtId="0" fontId="40" fillId="0" borderId="2" xfId="19" applyFont="1" applyBorder="1" applyAlignment="1">
      <alignment wrapText="1"/>
    </xf>
    <xf numFmtId="0" fontId="41" fillId="0" borderId="2" xfId="19" applyFont="1" applyBorder="1" applyAlignment="1">
      <alignment wrapText="1"/>
    </xf>
    <xf numFmtId="164" fontId="35" fillId="0" borderId="2" xfId="1" applyNumberFormat="1" applyFont="1" applyFill="1" applyBorder="1" applyAlignment="1">
      <alignment horizontal="center" vertical="center" wrapText="1"/>
    </xf>
    <xf numFmtId="164" fontId="35" fillId="2" borderId="2" xfId="1" applyNumberFormat="1" applyFont="1" applyFill="1" applyBorder="1" applyAlignment="1">
      <alignment horizontal="center" vertical="center" wrapText="1"/>
    </xf>
    <xf numFmtId="166" fontId="35" fillId="2" borderId="2" xfId="0" applyNumberFormat="1" applyFont="1" applyFill="1" applyBorder="1" applyAlignment="1">
      <alignment horizontal="left" vertical="center" wrapText="1"/>
    </xf>
    <xf numFmtId="0" fontId="15" fillId="2" borderId="2"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2" xfId="7" applyFont="1" applyFill="1" applyBorder="1" applyAlignment="1">
      <alignment horizontal="justify" vertical="center" wrapText="1"/>
    </xf>
    <xf numFmtId="0" fontId="7" fillId="2" borderId="2" xfId="27" applyFont="1" applyFill="1" applyBorder="1" applyAlignment="1">
      <alignment horizontal="justify" vertical="center" wrapText="1"/>
    </xf>
    <xf numFmtId="3" fontId="7" fillId="2" borderId="2" xfId="7" applyNumberFormat="1" applyFont="1" applyFill="1" applyBorder="1" applyAlignment="1">
      <alignment horizontal="justify" vertical="center" wrapText="1"/>
    </xf>
    <xf numFmtId="3" fontId="7" fillId="2" borderId="2" xfId="7" applyNumberFormat="1" applyFont="1" applyFill="1" applyBorder="1" applyAlignment="1">
      <alignment horizontal="center" vertical="center" wrapText="1"/>
    </xf>
    <xf numFmtId="164" fontId="15" fillId="2" borderId="2" xfId="1" applyNumberFormat="1" applyFont="1" applyFill="1" applyBorder="1" applyAlignment="1">
      <alignment vertical="center"/>
    </xf>
    <xf numFmtId="164" fontId="15" fillId="2" borderId="2" xfId="1" applyNumberFormat="1" applyFont="1" applyFill="1" applyBorder="1" applyAlignment="1">
      <alignment horizontal="center" vertical="center"/>
    </xf>
    <xf numFmtId="3" fontId="7" fillId="2" borderId="2" xfId="27" applyNumberFormat="1" applyFont="1" applyFill="1" applyBorder="1" applyAlignment="1">
      <alignment horizontal="justify" vertical="center" wrapText="1"/>
    </xf>
    <xf numFmtId="3" fontId="7" fillId="2" borderId="2" xfId="30" applyNumberFormat="1" applyFont="1" applyFill="1" applyBorder="1" applyAlignment="1">
      <alignment horizontal="center" vertical="center" wrapText="1"/>
    </xf>
    <xf numFmtId="0" fontId="0" fillId="0" borderId="2" xfId="0" applyBorder="1"/>
    <xf numFmtId="0" fontId="35" fillId="2" borderId="2" xfId="0" applyFont="1" applyFill="1" applyBorder="1" applyAlignment="1">
      <alignment horizontal="center" vertical="center" wrapText="1"/>
    </xf>
    <xf numFmtId="0" fontId="7" fillId="0" borderId="2" xfId="6" applyFont="1" applyBorder="1" applyAlignment="1">
      <alignment horizontal="center" vertical="center" wrapText="1"/>
    </xf>
    <xf numFmtId="0" fontId="6" fillId="0" borderId="0" xfId="6" applyFont="1" applyAlignment="1">
      <alignment horizontal="center" vertical="center" wrapText="1"/>
    </xf>
    <xf numFmtId="0" fontId="7" fillId="0" borderId="9" xfId="6" applyFont="1" applyBorder="1" applyAlignment="1">
      <alignment horizontal="center" vertical="center" wrapText="1"/>
    </xf>
    <xf numFmtId="0" fontId="7" fillId="0" borderId="8" xfId="6" applyFont="1" applyBorder="1" applyAlignment="1">
      <alignment horizontal="center" vertical="center" wrapText="1"/>
    </xf>
    <xf numFmtId="0" fontId="7" fillId="0" borderId="0" xfId="6" applyFont="1" applyAlignment="1">
      <alignment horizontal="center" vertical="center" wrapText="1"/>
    </xf>
    <xf numFmtId="0" fontId="40" fillId="0" borderId="2" xfId="19" applyFont="1" applyBorder="1" applyAlignment="1">
      <alignment horizontal="center" vertical="center" wrapText="1"/>
    </xf>
    <xf numFmtId="0" fontId="41" fillId="0" borderId="2" xfId="19" applyFont="1" applyBorder="1" applyAlignment="1">
      <alignment horizontal="center" vertical="center" wrapText="1"/>
    </xf>
    <xf numFmtId="3" fontId="40" fillId="0" borderId="0" xfId="19" applyNumberFormat="1" applyFont="1" applyAlignment="1">
      <alignment wrapText="1"/>
    </xf>
    <xf numFmtId="169" fontId="33" fillId="0" borderId="2" xfId="1" applyNumberFormat="1" applyFont="1" applyFill="1" applyBorder="1" applyAlignment="1">
      <alignment horizontal="center" vertical="center" wrapText="1"/>
    </xf>
    <xf numFmtId="164" fontId="33" fillId="0" borderId="2" xfId="1" applyNumberFormat="1" applyFont="1" applyFill="1" applyBorder="1" applyAlignment="1">
      <alignment horizontal="center" vertical="center" wrapText="1"/>
    </xf>
    <xf numFmtId="0" fontId="15" fillId="2" borderId="9" xfId="0" applyFont="1" applyFill="1" applyBorder="1" applyAlignment="1">
      <alignment horizontal="center" vertical="center"/>
    </xf>
    <xf numFmtId="3" fontId="7" fillId="2" borderId="2" xfId="5" applyNumberFormat="1" applyFont="1" applyFill="1" applyBorder="1" applyAlignment="1">
      <alignment horizontal="center" vertical="center" wrapText="1"/>
    </xf>
    <xf numFmtId="0" fontId="15" fillId="2" borderId="2" xfId="0" applyFont="1" applyFill="1" applyBorder="1" applyAlignment="1">
      <alignment horizontal="center" vertical="center"/>
    </xf>
    <xf numFmtId="0" fontId="7" fillId="2" borderId="2" xfId="0" applyFont="1" applyFill="1" applyBorder="1" applyAlignment="1">
      <alignment horizontal="justify" vertical="center" wrapText="1"/>
    </xf>
    <xf numFmtId="0" fontId="15" fillId="2" borderId="2" xfId="0" applyFont="1" applyFill="1" applyBorder="1" applyAlignment="1">
      <alignment horizontal="justify" vertical="center" wrapText="1"/>
    </xf>
    <xf numFmtId="0" fontId="7" fillId="2" borderId="9" xfId="0" applyFont="1" applyFill="1" applyBorder="1" applyAlignment="1">
      <alignment horizontal="justify" vertical="center" wrapText="1"/>
    </xf>
    <xf numFmtId="3" fontId="15" fillId="2" borderId="9" xfId="5" applyNumberFormat="1" applyFont="1" applyFill="1" applyBorder="1" applyAlignment="1">
      <alignment horizontal="center" vertical="center" wrapText="1"/>
    </xf>
    <xf numFmtId="0" fontId="7" fillId="2" borderId="9" xfId="0" applyFont="1" applyFill="1" applyBorder="1" applyAlignment="1">
      <alignment horizontal="center" vertical="center"/>
    </xf>
    <xf numFmtId="0" fontId="7" fillId="2" borderId="9" xfId="0" applyFont="1" applyFill="1" applyBorder="1" applyAlignment="1">
      <alignment vertical="center" wrapText="1"/>
    </xf>
    <xf numFmtId="164" fontId="0" fillId="0" borderId="0" xfId="0" applyNumberFormat="1"/>
    <xf numFmtId="0" fontId="7" fillId="2" borderId="2" xfId="0" applyFont="1" applyFill="1" applyBorder="1" applyAlignment="1">
      <alignment horizontal="center" vertical="center"/>
    </xf>
    <xf numFmtId="0" fontId="7" fillId="2" borderId="2" xfId="5" applyFont="1" applyFill="1" applyBorder="1" applyAlignment="1">
      <alignment horizontal="center" vertical="center" wrapText="1"/>
    </xf>
    <xf numFmtId="0" fontId="7" fillId="2" borderId="2" xfId="32" applyFont="1" applyFill="1" applyBorder="1" applyAlignment="1">
      <alignment vertical="center" wrapText="1"/>
    </xf>
    <xf numFmtId="3" fontId="15" fillId="2" borderId="2" xfId="5" applyNumberFormat="1" applyFont="1" applyFill="1" applyBorder="1" applyAlignment="1">
      <alignment horizontal="center" vertical="center" wrapText="1"/>
    </xf>
    <xf numFmtId="164" fontId="7" fillId="2" borderId="2" xfId="1" quotePrefix="1" applyNumberFormat="1" applyFont="1" applyFill="1" applyBorder="1" applyAlignment="1">
      <alignment horizontal="center" vertical="center" wrapText="1"/>
    </xf>
    <xf numFmtId="164" fontId="7" fillId="2" borderId="2" xfId="1" quotePrefix="1" applyNumberFormat="1" applyFont="1" applyFill="1" applyBorder="1" applyAlignment="1">
      <alignment horizontal="justify" vertical="center" wrapText="1"/>
    </xf>
    <xf numFmtId="164" fontId="7" fillId="2" borderId="2" xfId="1" applyNumberFormat="1" applyFont="1" applyFill="1" applyBorder="1" applyAlignment="1">
      <alignment horizontal="justify" vertical="center" wrapText="1"/>
    </xf>
    <xf numFmtId="164" fontId="65" fillId="2" borderId="2" xfId="1" applyNumberFormat="1" applyFont="1" applyFill="1" applyBorder="1" applyAlignment="1">
      <alignment horizontal="justify" vertical="center" wrapText="1"/>
    </xf>
    <xf numFmtId="0" fontId="7" fillId="0" borderId="2" xfId="0" applyFont="1" applyBorder="1" applyAlignment="1">
      <alignment horizontal="center" vertical="center" wrapText="1"/>
    </xf>
    <xf numFmtId="164" fontId="31" fillId="2" borderId="2" xfId="1" applyNumberFormat="1" applyFont="1" applyFill="1" applyBorder="1" applyAlignment="1">
      <alignment horizontal="justify" vertical="center" wrapText="1"/>
    </xf>
    <xf numFmtId="0" fontId="43" fillId="2" borderId="2" xfId="0" applyFont="1" applyFill="1" applyBorder="1" applyAlignment="1">
      <alignment horizontal="justify" vertical="center" wrapText="1"/>
    </xf>
    <xf numFmtId="0" fontId="7" fillId="2" borderId="2" xfId="6" applyFont="1" applyFill="1" applyBorder="1" applyAlignment="1">
      <alignment horizontal="center" vertical="center" wrapText="1"/>
    </xf>
    <xf numFmtId="0" fontId="7" fillId="2" borderId="2" xfId="0" quotePrefix="1" applyFont="1" applyFill="1" applyBorder="1" applyAlignment="1">
      <alignment horizontal="center" vertical="center" wrapText="1"/>
    </xf>
    <xf numFmtId="0" fontId="7" fillId="5" borderId="2" xfId="9" applyNumberFormat="1" applyFont="1" applyFill="1" applyBorder="1" applyAlignment="1">
      <alignment horizontal="center" vertical="center" wrapText="1"/>
    </xf>
    <xf numFmtId="0" fontId="43" fillId="5" borderId="2" xfId="9" applyNumberFormat="1" applyFont="1" applyFill="1" applyBorder="1" applyAlignment="1">
      <alignment horizontal="justify" vertical="center" wrapText="1"/>
    </xf>
    <xf numFmtId="0" fontId="43" fillId="2" borderId="2" xfId="6" applyFont="1" applyFill="1" applyBorder="1" applyAlignment="1">
      <alignment horizontal="justify" vertical="center" wrapText="1"/>
    </xf>
    <xf numFmtId="0" fontId="43" fillId="2" borderId="2" xfId="5" applyFont="1" applyFill="1" applyBorder="1" applyAlignment="1">
      <alignment horizontal="center" vertical="center" wrapText="1"/>
    </xf>
    <xf numFmtId="0" fontId="43" fillId="5" borderId="2" xfId="9" applyNumberFormat="1" applyFont="1" applyFill="1" applyBorder="1" applyAlignment="1">
      <alignment horizontal="center" vertical="center" wrapText="1"/>
    </xf>
    <xf numFmtId="0" fontId="7" fillId="2" borderId="2" xfId="0" applyFont="1" applyFill="1" applyBorder="1"/>
    <xf numFmtId="0" fontId="7" fillId="5" borderId="2" xfId="9" applyNumberFormat="1" applyFont="1" applyFill="1" applyBorder="1" applyAlignment="1">
      <alignment horizontal="justify" vertical="center" wrapText="1"/>
    </xf>
    <xf numFmtId="0" fontId="7" fillId="2" borderId="2" xfId="33" applyFont="1" applyFill="1" applyBorder="1" applyAlignment="1">
      <alignment vertical="center" wrapText="1"/>
    </xf>
    <xf numFmtId="0" fontId="67"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5" borderId="2" xfId="9" applyNumberFormat="1" applyFont="1" applyFill="1" applyBorder="1" applyAlignment="1">
      <alignment horizontal="center" vertical="distributed" wrapText="1"/>
    </xf>
    <xf numFmtId="0" fontId="66" fillId="5" borderId="2" xfId="9" applyNumberFormat="1" applyFont="1" applyFill="1" applyBorder="1" applyAlignment="1">
      <alignment horizontal="center" vertical="distributed" wrapText="1"/>
    </xf>
    <xf numFmtId="49" fontId="15" fillId="2" borderId="2" xfId="34" applyNumberFormat="1" applyFont="1" applyFill="1" applyBorder="1" applyAlignment="1" applyProtection="1">
      <alignment vertical="center" wrapText="1"/>
      <protection locked="0"/>
    </xf>
    <xf numFmtId="164" fontId="7" fillId="2" borderId="2" xfId="1" applyNumberFormat="1" applyFont="1" applyFill="1" applyBorder="1" applyAlignment="1">
      <alignment horizontal="center" vertical="center" wrapText="1"/>
    </xf>
    <xf numFmtId="0" fontId="7" fillId="2" borderId="2" xfId="0" quotePrefix="1" applyFont="1" applyFill="1" applyBorder="1" applyAlignment="1">
      <alignment vertical="center"/>
    </xf>
    <xf numFmtId="49" fontId="7" fillId="2" borderId="2" xfId="34" applyNumberFormat="1" applyFont="1" applyFill="1" applyBorder="1" applyAlignment="1" applyProtection="1">
      <alignment vertical="center" wrapText="1"/>
      <protection locked="0"/>
    </xf>
    <xf numFmtId="49" fontId="7" fillId="2" borderId="2" xfId="35" applyNumberFormat="1" applyFont="1" applyFill="1" applyBorder="1" applyAlignment="1">
      <alignment horizontal="justify" vertical="center" wrapText="1"/>
    </xf>
    <xf numFmtId="171" fontId="7" fillId="2" borderId="2" xfId="4" applyNumberFormat="1" applyFont="1" applyFill="1" applyBorder="1" applyAlignment="1">
      <alignment horizontal="center" vertical="center" wrapText="1"/>
    </xf>
    <xf numFmtId="0" fontId="7" fillId="2" borderId="2" xfId="24" applyFont="1" applyFill="1" applyBorder="1" applyAlignment="1">
      <alignment horizontal="justify" vertical="center" wrapText="1"/>
    </xf>
    <xf numFmtId="0" fontId="7" fillId="2" borderId="2" xfId="30" applyFont="1" applyFill="1" applyBorder="1" applyAlignment="1">
      <alignment horizontal="center" vertical="center" wrapText="1"/>
    </xf>
    <xf numFmtId="164" fontId="15" fillId="2" borderId="0" xfId="1" applyNumberFormat="1" applyFont="1" applyFill="1" applyBorder="1" applyAlignment="1">
      <alignment vertical="center"/>
    </xf>
    <xf numFmtId="0" fontId="33" fillId="0" borderId="2" xfId="0" applyFont="1" applyBorder="1" applyAlignment="1">
      <alignment horizontal="center" vertical="center" wrapText="1"/>
    </xf>
    <xf numFmtId="0" fontId="33" fillId="0" borderId="2" xfId="0" applyFont="1" applyBorder="1" applyAlignment="1">
      <alignment horizontal="justify" vertical="center" wrapText="1"/>
    </xf>
    <xf numFmtId="0" fontId="35" fillId="0" borderId="2" xfId="0" applyFont="1" applyBorder="1" applyAlignment="1">
      <alignment horizontal="center" vertical="center" wrapText="1"/>
    </xf>
    <xf numFmtId="14" fontId="35" fillId="0" borderId="2" xfId="0" applyNumberFormat="1" applyFont="1" applyBorder="1" applyAlignment="1">
      <alignment horizontal="center" vertical="center" wrapText="1"/>
    </xf>
    <xf numFmtId="14" fontId="35" fillId="0" borderId="2" xfId="0" applyNumberFormat="1" applyFont="1" applyBorder="1" applyAlignment="1">
      <alignment horizontal="center" vertical="center"/>
    </xf>
    <xf numFmtId="0" fontId="69" fillId="0" borderId="2" xfId="0" applyFont="1" applyBorder="1" applyAlignment="1">
      <alignment horizontal="center" vertical="center" wrapText="1"/>
    </xf>
    <xf numFmtId="0" fontId="69" fillId="2" borderId="2" xfId="0" applyFont="1" applyFill="1" applyBorder="1" applyAlignment="1">
      <alignment horizontal="center" vertical="center" wrapText="1"/>
    </xf>
    <xf numFmtId="0" fontId="35" fillId="2" borderId="11" xfId="0" applyFont="1" applyFill="1" applyBorder="1" applyAlignment="1">
      <alignment horizontal="center" vertical="center" wrapText="1"/>
    </xf>
    <xf numFmtId="0" fontId="69" fillId="2" borderId="0" xfId="0" applyFont="1" applyFill="1" applyAlignment="1">
      <alignment horizontal="center" vertical="center"/>
    </xf>
    <xf numFmtId="0" fontId="69" fillId="2" borderId="11" xfId="0" applyFont="1" applyFill="1" applyBorder="1" applyAlignment="1">
      <alignment horizontal="center" vertical="center" wrapText="1"/>
    </xf>
    <xf numFmtId="0" fontId="69" fillId="2" borderId="2" xfId="0" applyFont="1" applyFill="1" applyBorder="1"/>
    <xf numFmtId="169" fontId="35" fillId="0" borderId="2" xfId="1" applyNumberFormat="1" applyFont="1" applyFill="1" applyBorder="1" applyAlignment="1">
      <alignment horizontal="center" vertical="center" wrapText="1"/>
    </xf>
    <xf numFmtId="164" fontId="35" fillId="0" borderId="2" xfId="1" applyNumberFormat="1" applyFont="1" applyFill="1" applyBorder="1" applyAlignment="1">
      <alignment horizontal="right" vertical="center" wrapText="1"/>
    </xf>
    <xf numFmtId="3" fontId="33" fillId="0" borderId="2" xfId="0" applyNumberFormat="1" applyFont="1" applyBorder="1" applyAlignment="1">
      <alignment horizontal="right" vertical="center" wrapText="1"/>
    </xf>
    <xf numFmtId="0" fontId="45" fillId="0" borderId="0" xfId="0" applyFont="1"/>
    <xf numFmtId="0" fontId="47"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0" borderId="1" xfId="1" applyNumberFormat="1" applyFont="1" applyFill="1" applyBorder="1" applyAlignment="1">
      <alignment horizontal="center" vertical="center" wrapText="1"/>
    </xf>
    <xf numFmtId="3" fontId="30" fillId="0" borderId="1" xfId="0" applyNumberFormat="1" applyFont="1" applyBorder="1" applyAlignment="1">
      <alignment horizontal="center" vertical="center" wrapText="1"/>
    </xf>
    <xf numFmtId="0" fontId="48" fillId="0" borderId="1" xfId="0" applyFont="1" applyBorder="1" applyAlignment="1">
      <alignment horizontal="right" vertical="center" wrapText="1"/>
    </xf>
    <xf numFmtId="0" fontId="48" fillId="0" borderId="1" xfId="0" applyFont="1" applyBorder="1" applyAlignment="1">
      <alignment horizontal="left" vertical="center" wrapText="1"/>
    </xf>
    <xf numFmtId="170" fontId="45" fillId="0" borderId="0" xfId="0" applyNumberFormat="1" applyFont="1"/>
    <xf numFmtId="3" fontId="45" fillId="0" borderId="0" xfId="0" applyNumberFormat="1" applyFont="1"/>
    <xf numFmtId="0" fontId="46" fillId="0" borderId="2" xfId="0" applyFont="1" applyBorder="1" applyAlignment="1">
      <alignment horizontal="center" vertical="center" wrapText="1"/>
    </xf>
    <xf numFmtId="3" fontId="46" fillId="0" borderId="2" xfId="0" applyNumberFormat="1" applyFont="1" applyBorder="1" applyAlignment="1">
      <alignment horizontal="center" vertical="center" wrapText="1"/>
    </xf>
    <xf numFmtId="0" fontId="50" fillId="0" borderId="0" xfId="0" applyFont="1" applyAlignment="1">
      <alignment horizontal="center"/>
    </xf>
    <xf numFmtId="3" fontId="50" fillId="0" borderId="0" xfId="0" applyNumberFormat="1" applyFont="1" applyAlignment="1">
      <alignment horizontal="center"/>
    </xf>
    <xf numFmtId="0" fontId="51" fillId="0" borderId="2" xfId="0" applyFont="1" applyBorder="1" applyAlignment="1">
      <alignment horizontal="center" vertical="center" wrapText="1"/>
    </xf>
    <xf numFmtId="164" fontId="51" fillId="0" borderId="2" xfId="1" applyNumberFormat="1" applyFont="1" applyFill="1" applyBorder="1" applyAlignment="1">
      <alignment horizontal="center" vertical="center" wrapText="1"/>
    </xf>
    <xf numFmtId="3" fontId="51" fillId="0" borderId="2" xfId="0" applyNumberFormat="1" applyFont="1" applyBorder="1" applyAlignment="1">
      <alignment horizontal="right" vertical="center" wrapText="1"/>
    </xf>
    <xf numFmtId="4" fontId="51" fillId="0" borderId="2" xfId="0" applyNumberFormat="1" applyFont="1" applyBorder="1" applyAlignment="1">
      <alignment vertical="center" wrapText="1"/>
    </xf>
    <xf numFmtId="0" fontId="52" fillId="0" borderId="2" xfId="0" applyFont="1" applyBorder="1" applyAlignment="1">
      <alignment horizontal="left" vertical="center" wrapText="1"/>
    </xf>
    <xf numFmtId="164" fontId="52" fillId="0" borderId="2" xfId="1" applyNumberFormat="1" applyFont="1" applyFill="1" applyBorder="1" applyAlignment="1">
      <alignment horizontal="left" vertical="center" wrapText="1"/>
    </xf>
    <xf numFmtId="3" fontId="52" fillId="0" borderId="2" xfId="0" applyNumberFormat="1" applyFont="1" applyBorder="1" applyAlignment="1">
      <alignment horizontal="right" vertical="center" wrapText="1"/>
    </xf>
    <xf numFmtId="4" fontId="52" fillId="0" borderId="2" xfId="0" applyNumberFormat="1" applyFont="1" applyBorder="1" applyAlignment="1">
      <alignment vertical="center" wrapText="1"/>
    </xf>
    <xf numFmtId="0" fontId="33" fillId="0" borderId="2" xfId="0" applyFont="1" applyBorder="1" applyAlignment="1">
      <alignment horizontal="left" vertical="center" wrapText="1"/>
    </xf>
    <xf numFmtId="164" fontId="33" fillId="0" borderId="2" xfId="1" applyNumberFormat="1" applyFont="1" applyFill="1" applyBorder="1" applyAlignment="1">
      <alignment horizontal="left" vertical="center" wrapText="1"/>
    </xf>
    <xf numFmtId="4" fontId="33" fillId="0" borderId="2" xfId="0" applyNumberFormat="1" applyFont="1" applyBorder="1" applyAlignment="1">
      <alignment vertical="center" wrapText="1"/>
    </xf>
    <xf numFmtId="0" fontId="46" fillId="0" borderId="2" xfId="0" applyFont="1" applyBorder="1" applyAlignment="1">
      <alignment vertical="center" wrapText="1"/>
    </xf>
    <xf numFmtId="164" fontId="46" fillId="0" borderId="2" xfId="1" applyNumberFormat="1" applyFont="1" applyFill="1" applyBorder="1" applyAlignment="1">
      <alignment vertical="center" wrapText="1"/>
    </xf>
    <xf numFmtId="3" fontId="46" fillId="0" borderId="2" xfId="0" applyNumberFormat="1" applyFont="1" applyBorder="1" applyAlignment="1">
      <alignment horizontal="right" vertical="center" wrapText="1"/>
    </xf>
    <xf numFmtId="4" fontId="46" fillId="0" borderId="2" xfId="0" applyNumberFormat="1" applyFont="1" applyBorder="1" applyAlignment="1">
      <alignment vertical="center" wrapText="1"/>
    </xf>
    <xf numFmtId="0" fontId="53" fillId="0" borderId="0" xfId="0" applyFont="1"/>
    <xf numFmtId="0" fontId="35" fillId="0" borderId="2" xfId="0" applyFont="1" applyBorder="1" applyAlignment="1">
      <alignment horizontal="left" vertical="center" wrapText="1"/>
    </xf>
    <xf numFmtId="164" fontId="35" fillId="0" borderId="2" xfId="1" applyNumberFormat="1" applyFont="1" applyFill="1" applyBorder="1" applyAlignment="1">
      <alignment horizontal="left" vertical="center" wrapText="1"/>
    </xf>
    <xf numFmtId="0" fontId="33" fillId="0" borderId="2" xfId="0" applyFont="1" applyBorder="1" applyAlignment="1">
      <alignment vertical="center" wrapText="1"/>
    </xf>
    <xf numFmtId="3" fontId="33" fillId="0" borderId="2" xfId="0" applyNumberFormat="1" applyFont="1" applyBorder="1" applyAlignment="1">
      <alignment vertical="center" wrapText="1"/>
    </xf>
    <xf numFmtId="164" fontId="33" fillId="0" borderId="2" xfId="1" applyNumberFormat="1" applyFont="1" applyFill="1" applyBorder="1" applyAlignment="1">
      <alignment horizontal="right" vertical="center" wrapText="1"/>
    </xf>
    <xf numFmtId="172" fontId="33" fillId="0" borderId="2" xfId="1" applyNumberFormat="1" applyFont="1" applyFill="1" applyBorder="1" applyAlignment="1">
      <alignment horizontal="right" vertical="center" wrapText="1"/>
    </xf>
    <xf numFmtId="172" fontId="6" fillId="0" borderId="2" xfId="1" applyNumberFormat="1" applyFont="1" applyFill="1" applyBorder="1" applyAlignment="1">
      <alignment horizontal="right" vertical="center" wrapText="1"/>
    </xf>
    <xf numFmtId="43" fontId="33" fillId="0" borderId="2" xfId="1" applyFont="1" applyFill="1" applyBorder="1" applyAlignment="1">
      <alignment horizontal="right" vertical="center" wrapText="1"/>
    </xf>
    <xf numFmtId="0" fontId="54" fillId="0" borderId="2" xfId="0" applyFont="1" applyBorder="1" applyAlignment="1">
      <alignment horizontal="center" vertical="center" wrapText="1"/>
    </xf>
    <xf numFmtId="0" fontId="54" fillId="0" borderId="2" xfId="0" applyFont="1" applyBorder="1" applyAlignment="1">
      <alignment horizontal="left" vertical="center" wrapText="1"/>
    </xf>
    <xf numFmtId="3" fontId="54" fillId="0" borderId="2" xfId="0" applyNumberFormat="1" applyFont="1" applyBorder="1" applyAlignment="1">
      <alignment vertical="center" wrapText="1"/>
    </xf>
    <xf numFmtId="3" fontId="54" fillId="0" borderId="2" xfId="0" applyNumberFormat="1" applyFont="1" applyBorder="1" applyAlignment="1">
      <alignment horizontal="right" vertical="center" wrapText="1"/>
    </xf>
    <xf numFmtId="172" fontId="54" fillId="0" borderId="2" xfId="1" applyNumberFormat="1" applyFont="1" applyFill="1" applyBorder="1" applyAlignment="1">
      <alignment horizontal="right" vertical="center" wrapText="1"/>
    </xf>
    <xf numFmtId="43" fontId="54" fillId="0" borderId="2" xfId="1" applyFont="1" applyFill="1" applyBorder="1" applyAlignment="1">
      <alignment horizontal="right" vertical="center" wrapText="1"/>
    </xf>
    <xf numFmtId="164" fontId="54" fillId="0" borderId="2" xfId="1" applyNumberFormat="1" applyFont="1" applyFill="1" applyBorder="1" applyAlignment="1">
      <alignment horizontal="right" vertical="center" wrapText="1"/>
    </xf>
    <xf numFmtId="0" fontId="55" fillId="0" borderId="0" xfId="0" applyFont="1"/>
    <xf numFmtId="0" fontId="58" fillId="0" borderId="0" xfId="0" applyFont="1"/>
    <xf numFmtId="0" fontId="56" fillId="0" borderId="2" xfId="0" applyFont="1" applyBorder="1" applyAlignment="1">
      <alignment horizontal="center" vertical="center" wrapText="1"/>
    </xf>
    <xf numFmtId="0" fontId="56" fillId="0" borderId="2" xfId="0" applyFont="1" applyBorder="1" applyAlignment="1">
      <alignment horizontal="left" vertical="center" wrapText="1"/>
    </xf>
    <xf numFmtId="3" fontId="56" fillId="0" borderId="2" xfId="0" applyNumberFormat="1" applyFont="1" applyBorder="1" applyAlignment="1">
      <alignment vertical="center" wrapText="1"/>
    </xf>
    <xf numFmtId="3" fontId="56" fillId="0" borderId="2" xfId="0" applyNumberFormat="1" applyFont="1" applyBorder="1" applyAlignment="1">
      <alignment horizontal="right" vertical="center" wrapText="1"/>
    </xf>
    <xf numFmtId="43" fontId="71" fillId="0" borderId="8" xfId="1" applyFont="1" applyFill="1" applyBorder="1" applyAlignment="1">
      <alignment horizontal="right" vertical="center" wrapText="1"/>
    </xf>
    <xf numFmtId="164" fontId="71" fillId="0" borderId="8" xfId="1" applyNumberFormat="1" applyFont="1" applyFill="1" applyBorder="1" applyAlignment="1">
      <alignment horizontal="right" vertical="center" wrapText="1"/>
    </xf>
    <xf numFmtId="172" fontId="56" fillId="0" borderId="2" xfId="1" applyNumberFormat="1" applyFont="1" applyFill="1" applyBorder="1" applyAlignment="1">
      <alignment horizontal="right" vertical="center" wrapText="1"/>
    </xf>
    <xf numFmtId="43" fontId="56" fillId="0" borderId="2" xfId="1" applyFont="1" applyFill="1" applyBorder="1" applyAlignment="1">
      <alignment horizontal="right" vertical="center" wrapText="1"/>
    </xf>
    <xf numFmtId="164" fontId="56" fillId="0" borderId="2" xfId="1" applyNumberFormat="1" applyFont="1" applyFill="1" applyBorder="1" applyAlignment="1">
      <alignment horizontal="right" vertical="center" wrapText="1"/>
    </xf>
    <xf numFmtId="0" fontId="57" fillId="0" borderId="0" xfId="0" applyFont="1"/>
    <xf numFmtId="43" fontId="72" fillId="0" borderId="8" xfId="1" applyFont="1" applyFill="1" applyBorder="1" applyAlignment="1">
      <alignment horizontal="right" vertical="center" wrapText="1"/>
    </xf>
    <xf numFmtId="3" fontId="58" fillId="0" borderId="0" xfId="0" applyNumberFormat="1" applyFont="1"/>
    <xf numFmtId="3" fontId="46" fillId="0" borderId="9" xfId="0" applyNumberFormat="1" applyFont="1" applyBorder="1" applyAlignment="1">
      <alignment vertical="center" wrapText="1"/>
    </xf>
    <xf numFmtId="3" fontId="46" fillId="0" borderId="2" xfId="0" applyNumberFormat="1" applyFont="1" applyBorder="1" applyAlignment="1">
      <alignment vertical="center" wrapText="1"/>
    </xf>
    <xf numFmtId="3" fontId="46" fillId="0" borderId="8" xfId="0" applyNumberFormat="1" applyFont="1" applyBorder="1" applyAlignment="1">
      <alignment vertical="center" wrapText="1"/>
    </xf>
    <xf numFmtId="43" fontId="35" fillId="0" borderId="8" xfId="1" applyFont="1" applyFill="1" applyBorder="1" applyAlignment="1">
      <alignment horizontal="right" vertical="center" wrapText="1"/>
    </xf>
    <xf numFmtId="172" fontId="35" fillId="0" borderId="2" xfId="1" applyNumberFormat="1" applyFont="1" applyFill="1" applyBorder="1" applyAlignment="1">
      <alignment horizontal="right" vertical="center" wrapText="1"/>
    </xf>
    <xf numFmtId="43" fontId="35" fillId="0" borderId="2" xfId="1" applyFont="1" applyFill="1" applyBorder="1" applyAlignment="1">
      <alignment horizontal="right" vertical="center" wrapText="1"/>
    </xf>
    <xf numFmtId="0" fontId="59" fillId="0" borderId="0" xfId="0" applyFont="1"/>
    <xf numFmtId="3" fontId="59" fillId="0" borderId="0" xfId="0" applyNumberFormat="1" applyFont="1"/>
    <xf numFmtId="0" fontId="73" fillId="0" borderId="0" xfId="0" applyFont="1"/>
    <xf numFmtId="172" fontId="33" fillId="0" borderId="9" xfId="1" applyNumberFormat="1" applyFont="1" applyFill="1" applyBorder="1" applyAlignment="1">
      <alignment horizontal="right" vertical="center" wrapText="1"/>
    </xf>
    <xf numFmtId="172" fontId="35" fillId="0" borderId="2" xfId="0" applyNumberFormat="1" applyFont="1" applyBorder="1" applyAlignment="1">
      <alignment vertical="center"/>
    </xf>
    <xf numFmtId="0" fontId="46" fillId="0" borderId="9" xfId="0" applyFont="1" applyBorder="1" applyAlignment="1">
      <alignment vertical="center" wrapText="1"/>
    </xf>
    <xf numFmtId="0" fontId="50" fillId="0" borderId="0" xfId="0" applyFont="1"/>
    <xf numFmtId="3" fontId="50" fillId="0" borderId="0" xfId="0" applyNumberFormat="1" applyFont="1"/>
    <xf numFmtId="43" fontId="35" fillId="0" borderId="9" xfId="1" applyFont="1" applyFill="1" applyBorder="1" applyAlignment="1">
      <alignment horizontal="right" vertical="center" wrapText="1"/>
    </xf>
    <xf numFmtId="164" fontId="35" fillId="0" borderId="9" xfId="1" applyNumberFormat="1" applyFont="1" applyFill="1" applyBorder="1" applyAlignment="1">
      <alignment horizontal="right" vertical="center" wrapText="1"/>
    </xf>
    <xf numFmtId="43" fontId="33" fillId="0" borderId="9" xfId="1" applyFont="1" applyFill="1" applyBorder="1" applyAlignment="1">
      <alignment horizontal="right" vertical="center" wrapText="1"/>
    </xf>
    <xf numFmtId="43" fontId="35" fillId="0" borderId="10" xfId="1" applyFont="1" applyFill="1" applyBorder="1" applyAlignment="1">
      <alignment horizontal="right" vertical="center" wrapText="1"/>
    </xf>
    <xf numFmtId="164" fontId="35" fillId="0" borderId="10" xfId="1" applyNumberFormat="1" applyFont="1" applyFill="1" applyBorder="1" applyAlignment="1">
      <alignment horizontal="right" vertical="center" wrapText="1"/>
    </xf>
    <xf numFmtId="43" fontId="33" fillId="0" borderId="10" xfId="1" applyFont="1" applyFill="1" applyBorder="1" applyAlignment="1">
      <alignment horizontal="right" vertical="center" wrapText="1"/>
    </xf>
    <xf numFmtId="3" fontId="53" fillId="0" borderId="0" xfId="0" applyNumberFormat="1" applyFont="1"/>
    <xf numFmtId="164" fontId="35" fillId="0" borderId="8" xfId="1" applyNumberFormat="1" applyFont="1" applyFill="1" applyBorder="1" applyAlignment="1">
      <alignment horizontal="right" vertical="center" wrapText="1"/>
    </xf>
    <xf numFmtId="43" fontId="33" fillId="0" borderId="8" xfId="1" applyFont="1" applyFill="1" applyBorder="1" applyAlignment="1">
      <alignment horizontal="right" vertical="center" wrapText="1"/>
    </xf>
    <xf numFmtId="164" fontId="58" fillId="0" borderId="0" xfId="0" applyNumberFormat="1" applyFont="1"/>
    <xf numFmtId="164" fontId="56" fillId="0" borderId="2" xfId="1" applyNumberFormat="1" applyFont="1" applyFill="1" applyBorder="1" applyAlignment="1">
      <alignment horizontal="left" vertical="center" wrapText="1"/>
    </xf>
    <xf numFmtId="43" fontId="74" fillId="0" borderId="2" xfId="1" applyFont="1" applyFill="1" applyBorder="1" applyAlignment="1">
      <alignment horizontal="right" vertical="center" wrapText="1"/>
    </xf>
    <xf numFmtId="164" fontId="45" fillId="0" borderId="0" xfId="0" applyNumberFormat="1" applyFont="1"/>
    <xf numFmtId="0" fontId="60" fillId="0" borderId="0" xfId="0" applyFont="1"/>
    <xf numFmtId="0" fontId="46" fillId="0" borderId="2" xfId="0" applyFont="1" applyBorder="1" applyAlignment="1">
      <alignment horizontal="left" vertical="center" wrapText="1"/>
    </xf>
    <xf numFmtId="164" fontId="46" fillId="0" borderId="2" xfId="1" applyNumberFormat="1" applyFont="1" applyFill="1" applyBorder="1" applyAlignment="1">
      <alignment horizontal="center" vertical="center" wrapText="1"/>
    </xf>
    <xf numFmtId="164" fontId="46" fillId="0" borderId="2" xfId="1" applyNumberFormat="1" applyFont="1" applyFill="1" applyBorder="1" applyAlignment="1">
      <alignment horizontal="right" vertical="center" wrapText="1"/>
    </xf>
    <xf numFmtId="172" fontId="46" fillId="0" borderId="2" xfId="1" applyNumberFormat="1" applyFont="1" applyFill="1" applyBorder="1" applyAlignment="1">
      <alignment horizontal="right" vertical="center" wrapText="1"/>
    </xf>
    <xf numFmtId="43" fontId="46" fillId="0" borderId="2" xfId="1" applyFont="1" applyFill="1" applyBorder="1" applyAlignment="1">
      <alignment horizontal="right" vertical="center" wrapText="1"/>
    </xf>
    <xf numFmtId="173" fontId="46" fillId="0" borderId="2" xfId="0" applyNumberFormat="1" applyFont="1" applyBorder="1" applyAlignment="1">
      <alignment horizontal="right" vertical="center" wrapText="1"/>
    </xf>
    <xf numFmtId="164" fontId="50" fillId="0" borderId="0" xfId="0" applyNumberFormat="1" applyFont="1"/>
    <xf numFmtId="0" fontId="54" fillId="0" borderId="2" xfId="0" applyFont="1" applyBorder="1" applyAlignment="1">
      <alignment vertical="center" wrapText="1"/>
    </xf>
    <xf numFmtId="164" fontId="54" fillId="0" borderId="2" xfId="1" applyNumberFormat="1" applyFont="1" applyFill="1" applyBorder="1" applyAlignment="1">
      <alignment vertical="center" wrapText="1"/>
    </xf>
    <xf numFmtId="173" fontId="54" fillId="0" borderId="2" xfId="0" applyNumberFormat="1" applyFont="1" applyBorder="1" applyAlignment="1">
      <alignment horizontal="right" vertical="center" wrapText="1"/>
    </xf>
    <xf numFmtId="164" fontId="54" fillId="0" borderId="2" xfId="1" applyNumberFormat="1" applyFont="1" applyBorder="1" applyAlignment="1">
      <alignment horizontal="right" vertical="center" wrapText="1"/>
    </xf>
    <xf numFmtId="0" fontId="61" fillId="0" borderId="0" xfId="0" applyFont="1"/>
    <xf numFmtId="173" fontId="35" fillId="0" borderId="2" xfId="0" applyNumberFormat="1" applyFont="1" applyBorder="1" applyAlignment="1">
      <alignment horizontal="right" vertical="center" wrapText="1"/>
    </xf>
    <xf numFmtId="164" fontId="35" fillId="0" borderId="2" xfId="1" applyNumberFormat="1" applyFont="1" applyBorder="1" applyAlignment="1">
      <alignment horizontal="right" vertical="center" wrapText="1"/>
    </xf>
    <xf numFmtId="164" fontId="45" fillId="0" borderId="0" xfId="1" applyNumberFormat="1" applyFont="1" applyFill="1"/>
    <xf numFmtId="0" fontId="5" fillId="0" borderId="0" xfId="0" applyFont="1"/>
    <xf numFmtId="0" fontId="76" fillId="0" borderId="0" xfId="0" applyFont="1"/>
    <xf numFmtId="0" fontId="75" fillId="0" borderId="0" xfId="0" applyFont="1"/>
    <xf numFmtId="0" fontId="8" fillId="0" borderId="0" xfId="0" applyFont="1"/>
    <xf numFmtId="0" fontId="77" fillId="0" borderId="0" xfId="0" applyFont="1"/>
    <xf numFmtId="0" fontId="7" fillId="0" borderId="9" xfId="0" applyFont="1" applyBorder="1" applyAlignment="1">
      <alignment horizontal="center" vertical="center" wrapText="1"/>
    </xf>
    <xf numFmtId="164" fontId="76" fillId="0" borderId="0" xfId="0" applyNumberFormat="1" applyFont="1"/>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75" fillId="0" borderId="8" xfId="0" applyFont="1" applyBorder="1" applyAlignment="1">
      <alignment horizontal="center" vertical="center" wrapText="1"/>
    </xf>
    <xf numFmtId="174" fontId="6" fillId="0" borderId="2" xfId="0" applyNumberFormat="1" applyFont="1" applyBorder="1" applyAlignment="1">
      <alignment horizontal="center" vertical="center" wrapText="1"/>
    </xf>
    <xf numFmtId="175" fontId="6" fillId="0" borderId="2" xfId="36" applyFont="1" applyFill="1" applyBorder="1" applyAlignment="1">
      <alignment horizontal="right" vertical="center" wrapText="1"/>
    </xf>
    <xf numFmtId="175" fontId="6" fillId="0" borderId="2" xfId="0" applyNumberFormat="1" applyFont="1" applyBorder="1" applyAlignment="1">
      <alignment horizontal="center" vertical="center" wrapText="1"/>
    </xf>
    <xf numFmtId="0" fontId="77" fillId="0" borderId="2" xfId="0" applyFont="1" applyBorder="1" applyAlignment="1">
      <alignment horizontal="center" vertical="center" wrapText="1"/>
    </xf>
    <xf numFmtId="0" fontId="7" fillId="0" borderId="2" xfId="0" applyFont="1" applyBorder="1" applyAlignment="1">
      <alignment horizontal="left" vertical="center" wrapText="1"/>
    </xf>
    <xf numFmtId="164" fontId="7" fillId="0" borderId="2" xfId="0" applyNumberFormat="1" applyFont="1" applyBorder="1" applyAlignment="1">
      <alignment horizontal="center" vertical="center" wrapText="1"/>
    </xf>
    <xf numFmtId="174" fontId="7" fillId="0" borderId="2" xfId="36" applyNumberFormat="1" applyFont="1" applyFill="1" applyBorder="1" applyAlignment="1">
      <alignment horizontal="right" vertical="center" wrapText="1"/>
    </xf>
    <xf numFmtId="174" fontId="7" fillId="0" borderId="2" xfId="0" applyNumberFormat="1" applyFont="1" applyBorder="1" applyAlignment="1">
      <alignment horizontal="center" vertical="center" wrapText="1"/>
    </xf>
    <xf numFmtId="175" fontId="7" fillId="0" borderId="2" xfId="36" applyFont="1" applyFill="1" applyBorder="1" applyAlignment="1">
      <alignment horizontal="right" vertical="center" wrapText="1"/>
    </xf>
    <xf numFmtId="175" fontId="7" fillId="0" borderId="2" xfId="0" applyNumberFormat="1" applyFont="1" applyBorder="1" applyAlignment="1">
      <alignment horizontal="center" vertical="center" wrapText="1"/>
    </xf>
    <xf numFmtId="0" fontId="78" fillId="0" borderId="0" xfId="0" applyFont="1"/>
    <xf numFmtId="164" fontId="78" fillId="0" borderId="0" xfId="0" applyNumberFormat="1" applyFont="1"/>
    <xf numFmtId="174" fontId="45" fillId="0" borderId="0" xfId="0" applyNumberFormat="1" applyFont="1"/>
    <xf numFmtId="174" fontId="76" fillId="0" borderId="0" xfId="0" applyNumberFormat="1" applyFont="1"/>
    <xf numFmtId="0" fontId="35" fillId="0" borderId="2" xfId="0" applyFont="1" applyBorder="1" applyAlignment="1">
      <alignment vertical="center"/>
    </xf>
    <xf numFmtId="0" fontId="31" fillId="0" borderId="0" xfId="12" applyFont="1"/>
    <xf numFmtId="0" fontId="32" fillId="0" borderId="0" xfId="12" applyFont="1"/>
    <xf numFmtId="0" fontId="34" fillId="0" borderId="0" xfId="12" applyFont="1"/>
    <xf numFmtId="0" fontId="44" fillId="0" borderId="0" xfId="12" applyFont="1" applyAlignment="1">
      <alignment horizontal="center"/>
    </xf>
    <xf numFmtId="3" fontId="31" fillId="0" borderId="0" xfId="12" applyNumberFormat="1" applyFont="1"/>
    <xf numFmtId="164" fontId="31" fillId="0" borderId="0" xfId="13" applyNumberFormat="1" applyFont="1" applyFill="1"/>
    <xf numFmtId="0" fontId="30" fillId="0" borderId="0" xfId="12" applyFont="1"/>
    <xf numFmtId="164" fontId="31" fillId="0" borderId="0" xfId="12" applyNumberFormat="1" applyFont="1"/>
    <xf numFmtId="164" fontId="34" fillId="0" borderId="4" xfId="1" applyNumberFormat="1" applyFont="1" applyFill="1" applyBorder="1" applyAlignment="1">
      <alignment horizontal="right" vertical="center" wrapText="1"/>
    </xf>
    <xf numFmtId="9" fontId="31" fillId="0" borderId="0" xfId="12" applyNumberFormat="1" applyFont="1"/>
    <xf numFmtId="0" fontId="31" fillId="0" borderId="0" xfId="12" applyFont="1" applyAlignment="1">
      <alignment horizontal="center"/>
    </xf>
    <xf numFmtId="0" fontId="8" fillId="0" borderId="0" xfId="12" applyFont="1"/>
    <xf numFmtId="0" fontId="49" fillId="0" borderId="0" xfId="12" applyFont="1"/>
    <xf numFmtId="0" fontId="38" fillId="0" borderId="2" xfId="12" applyFont="1" applyBorder="1" applyAlignment="1">
      <alignment horizontal="center" vertical="center" wrapText="1"/>
    </xf>
    <xf numFmtId="0" fontId="38" fillId="0" borderId="2" xfId="12" applyFont="1" applyBorder="1" applyAlignment="1">
      <alignment horizontal="center" vertical="center"/>
    </xf>
    <xf numFmtId="0" fontId="34" fillId="0" borderId="2" xfId="12" applyFont="1" applyBorder="1" applyAlignment="1">
      <alignment horizontal="center" vertical="center"/>
    </xf>
    <xf numFmtId="0" fontId="36" fillId="0" borderId="2" xfId="12" applyFont="1" applyBorder="1" applyAlignment="1">
      <alignment vertical="center"/>
    </xf>
    <xf numFmtId="3" fontId="36" fillId="0" borderId="2" xfId="12" applyNumberFormat="1" applyFont="1" applyBorder="1" applyAlignment="1">
      <alignment vertical="center" wrapText="1"/>
    </xf>
    <xf numFmtId="164" fontId="36" fillId="0" borderId="2" xfId="12" applyNumberFormat="1" applyFont="1" applyBorder="1" applyAlignment="1">
      <alignment vertical="center" wrapText="1"/>
    </xf>
    <xf numFmtId="167" fontId="36" fillId="0" borderId="2" xfId="14" applyNumberFormat="1" applyFont="1" applyFill="1" applyBorder="1" applyAlignment="1">
      <alignment vertical="center"/>
    </xf>
    <xf numFmtId="0" fontId="34" fillId="0" borderId="2" xfId="0" applyFont="1" applyBorder="1" applyAlignment="1">
      <alignment horizontal="center" vertical="center"/>
    </xf>
    <xf numFmtId="0" fontId="34" fillId="0" borderId="2" xfId="0" applyFont="1" applyBorder="1" applyAlignment="1">
      <alignment vertical="center"/>
    </xf>
    <xf numFmtId="164" fontId="34" fillId="0" borderId="2" xfId="1" applyNumberFormat="1" applyFont="1" applyFill="1" applyBorder="1" applyAlignment="1">
      <alignment horizontal="right" vertical="center" wrapText="1"/>
    </xf>
    <xf numFmtId="3" fontId="34" fillId="0" borderId="2" xfId="0" applyNumberFormat="1" applyFont="1" applyBorder="1" applyAlignment="1">
      <alignment vertical="center" wrapText="1"/>
    </xf>
    <xf numFmtId="9" fontId="34" fillId="0" borderId="2" xfId="14" applyFont="1" applyFill="1" applyBorder="1" applyAlignment="1">
      <alignment vertical="center"/>
    </xf>
    <xf numFmtId="0" fontId="31" fillId="0" borderId="2" xfId="0" applyFont="1" applyBorder="1" applyAlignment="1">
      <alignment vertical="center"/>
    </xf>
    <xf numFmtId="167" fontId="34" fillId="0" borderId="2" xfId="14" applyNumberFormat="1" applyFont="1" applyFill="1" applyBorder="1" applyAlignment="1">
      <alignment vertical="center"/>
    </xf>
    <xf numFmtId="0" fontId="31" fillId="0" borderId="2" xfId="12" applyFont="1" applyBorder="1"/>
    <xf numFmtId="0" fontId="32" fillId="0" borderId="2" xfId="12" applyFont="1" applyBorder="1"/>
    <xf numFmtId="0" fontId="35" fillId="0" borderId="0" xfId="0" applyFont="1"/>
    <xf numFmtId="0" fontId="35" fillId="0" borderId="0" xfId="0" applyFont="1" applyAlignment="1">
      <alignment horizontal="center" vertical="center"/>
    </xf>
    <xf numFmtId="0" fontId="33" fillId="0" borderId="2" xfId="0" applyFont="1" applyBorder="1" applyAlignment="1">
      <alignment horizontal="center" vertical="center"/>
    </xf>
    <xf numFmtId="0" fontId="33" fillId="0" borderId="0" xfId="0" applyFont="1"/>
    <xf numFmtId="0" fontId="35" fillId="0" borderId="2" xfId="0" applyFont="1" applyBorder="1" applyAlignment="1">
      <alignment horizontal="justify" vertical="center" wrapText="1"/>
    </xf>
    <xf numFmtId="0" fontId="33" fillId="0" borderId="0" xfId="0" applyFont="1" applyAlignment="1">
      <alignment horizontal="center" vertical="center"/>
    </xf>
    <xf numFmtId="169" fontId="35" fillId="2" borderId="2" xfId="1" applyNumberFormat="1" applyFont="1" applyFill="1" applyBorder="1" applyAlignment="1">
      <alignment horizontal="center" vertical="center" wrapText="1"/>
    </xf>
    <xf numFmtId="166" fontId="7" fillId="2" borderId="2" xfId="0" applyNumberFormat="1" applyFont="1" applyFill="1" applyBorder="1" applyAlignment="1">
      <alignment horizontal="center" vertical="center" wrapText="1"/>
    </xf>
    <xf numFmtId="0" fontId="15" fillId="2" borderId="11" xfId="0" applyFont="1" applyFill="1" applyBorder="1" applyAlignment="1">
      <alignment horizontal="center" vertical="center" wrapText="1"/>
    </xf>
    <xf numFmtId="0" fontId="35" fillId="2" borderId="0" xfId="0" applyFont="1" applyFill="1" applyAlignment="1">
      <alignment horizontal="center" vertical="center" wrapText="1"/>
    </xf>
    <xf numFmtId="43" fontId="35" fillId="0" borderId="2" xfId="1" applyFont="1" applyFill="1" applyBorder="1" applyAlignment="1">
      <alignment horizontal="center" vertical="center" wrapText="1"/>
    </xf>
    <xf numFmtId="0" fontId="35" fillId="0" borderId="0" xfId="0" applyFont="1" applyAlignment="1">
      <alignment horizontal="left" wrapText="1"/>
    </xf>
    <xf numFmtId="0" fontId="35" fillId="0" borderId="0" xfId="0" applyFont="1" applyAlignment="1">
      <alignment horizontal="center" vertical="center" wrapText="1"/>
    </xf>
    <xf numFmtId="0" fontId="35" fillId="0" borderId="0" xfId="0" applyFont="1" applyAlignment="1">
      <alignment horizontal="center"/>
    </xf>
    <xf numFmtId="0" fontId="35" fillId="0" borderId="0" xfId="0" applyFont="1" applyAlignment="1">
      <alignment horizontal="center" wrapText="1"/>
    </xf>
    <xf numFmtId="176" fontId="55" fillId="0" borderId="0" xfId="0" applyNumberFormat="1" applyFont="1"/>
    <xf numFmtId="0" fontId="46" fillId="0" borderId="0" xfId="0" applyFont="1" applyAlignment="1">
      <alignment horizontal="center" vertical="center" wrapText="1"/>
    </xf>
    <xf numFmtId="3" fontId="46" fillId="0" borderId="8" xfId="0" applyNumberFormat="1" applyFont="1" applyBorder="1" applyAlignment="1">
      <alignment horizontal="right" vertical="center" wrapText="1"/>
    </xf>
    <xf numFmtId="0" fontId="36" fillId="0" borderId="2" xfId="12" applyFont="1" applyBorder="1" applyAlignment="1">
      <alignment horizontal="center" vertical="center" wrapText="1"/>
    </xf>
    <xf numFmtId="0" fontId="37" fillId="0" borderId="2" xfId="12" applyFont="1" applyBorder="1" applyAlignment="1">
      <alignment horizontal="center" vertical="center" wrapText="1"/>
    </xf>
    <xf numFmtId="0" fontId="6" fillId="0" borderId="8" xfId="0" applyFont="1" applyBorder="1" applyAlignment="1">
      <alignment horizontal="center" vertical="center" wrapText="1"/>
    </xf>
    <xf numFmtId="0" fontId="6" fillId="0" borderId="19" xfId="0" applyFont="1" applyBorder="1" applyAlignment="1">
      <alignment horizontal="center" vertical="center" wrapText="1"/>
    </xf>
    <xf numFmtId="0" fontId="33" fillId="0" borderId="0" xfId="0" applyFont="1" applyAlignment="1">
      <alignment vertical="center" wrapText="1"/>
    </xf>
    <xf numFmtId="0" fontId="46" fillId="0" borderId="0" xfId="0" applyFont="1" applyAlignment="1">
      <alignment vertical="center" wrapText="1"/>
    </xf>
    <xf numFmtId="0" fontId="33" fillId="0" borderId="0" xfId="12" applyFont="1" applyAlignment="1">
      <alignment horizontal="center" vertical="center"/>
    </xf>
    <xf numFmtId="0" fontId="8" fillId="0" borderId="0" xfId="12" applyFont="1" applyAlignment="1">
      <alignment horizontal="center" vertical="center"/>
    </xf>
    <xf numFmtId="0" fontId="79" fillId="0" borderId="0" xfId="12" applyFont="1" applyAlignment="1">
      <alignment horizontal="right"/>
    </xf>
    <xf numFmtId="0" fontId="36" fillId="0" borderId="15" xfId="12" applyFont="1" applyBorder="1" applyAlignment="1">
      <alignment horizontal="center" vertical="center" wrapText="1"/>
    </xf>
    <xf numFmtId="0" fontId="37" fillId="0" borderId="0" xfId="12" applyFont="1" applyAlignment="1">
      <alignment horizontal="center" vertical="center" wrapText="1"/>
    </xf>
    <xf numFmtId="167" fontId="36" fillId="0" borderId="0" xfId="14" applyNumberFormat="1" applyFont="1" applyFill="1" applyBorder="1" applyAlignment="1">
      <alignment vertical="center"/>
    </xf>
    <xf numFmtId="9" fontId="34" fillId="0" borderId="10" xfId="14" applyFont="1" applyFill="1" applyBorder="1" applyAlignment="1">
      <alignment horizontal="justify" vertical="center" wrapText="1"/>
    </xf>
    <xf numFmtId="9" fontId="34" fillId="0" borderId="0" xfId="14" applyFont="1" applyFill="1" applyBorder="1" applyAlignment="1">
      <alignment horizontal="justify" vertical="center" wrapText="1"/>
    </xf>
    <xf numFmtId="0" fontId="7" fillId="2" borderId="2" xfId="0" applyFont="1" applyFill="1" applyBorder="1" applyAlignment="1">
      <alignment horizontal="center" vertical="center" wrapText="1"/>
    </xf>
    <xf numFmtId="0" fontId="45" fillId="0" borderId="0" xfId="37" applyFont="1"/>
    <xf numFmtId="0" fontId="82" fillId="0" borderId="2" xfId="37" applyFont="1" applyBorder="1" applyAlignment="1">
      <alignment vertical="center" wrapText="1"/>
    </xf>
    <xf numFmtId="0" fontId="82" fillId="0" borderId="9" xfId="37" applyFont="1" applyBorder="1" applyAlignment="1">
      <alignment vertical="center" wrapText="1"/>
    </xf>
    <xf numFmtId="0" fontId="30" fillId="0" borderId="2" xfId="37" applyFont="1" applyBorder="1" applyAlignment="1">
      <alignment horizontal="center" vertical="center" wrapText="1"/>
    </xf>
    <xf numFmtId="0" fontId="82" fillId="0" borderId="8" xfId="37" applyFont="1" applyBorder="1" applyAlignment="1">
      <alignment vertical="center" wrapText="1"/>
    </xf>
    <xf numFmtId="0" fontId="31" fillId="0" borderId="2" xfId="37" applyFont="1" applyBorder="1" applyAlignment="1">
      <alignment horizontal="center" vertical="center" wrapText="1"/>
    </xf>
    <xf numFmtId="0" fontId="45" fillId="0" borderId="0" xfId="37" applyFont="1" applyAlignment="1">
      <alignment horizontal="center"/>
    </xf>
    <xf numFmtId="175" fontId="30" fillId="0" borderId="2" xfId="37" applyNumberFormat="1" applyFont="1" applyBorder="1" applyAlignment="1">
      <alignment horizontal="right" vertical="center" wrapText="1"/>
    </xf>
    <xf numFmtId="175" fontId="30" fillId="0" borderId="2" xfId="37" applyNumberFormat="1" applyFont="1" applyBorder="1" applyAlignment="1">
      <alignment horizontal="center" vertical="center" wrapText="1"/>
    </xf>
    <xf numFmtId="3" fontId="30" fillId="0" borderId="2" xfId="37" applyNumberFormat="1" applyFont="1" applyBorder="1" applyAlignment="1">
      <alignment horizontal="right" vertical="center" wrapText="1"/>
    </xf>
    <xf numFmtId="174" fontId="30" fillId="0" borderId="2" xfId="37" applyNumberFormat="1" applyFont="1" applyBorder="1" applyAlignment="1">
      <alignment horizontal="right" vertical="center" wrapText="1"/>
    </xf>
    <xf numFmtId="0" fontId="82" fillId="0" borderId="2" xfId="37" applyFont="1" applyBorder="1" applyAlignment="1">
      <alignment horizontal="center" vertical="center" wrapText="1"/>
    </xf>
    <xf numFmtId="0" fontId="83" fillId="0" borderId="2" xfId="37" applyFont="1" applyBorder="1" applyAlignment="1">
      <alignment horizontal="center" vertical="center" wrapText="1"/>
    </xf>
    <xf numFmtId="0" fontId="38" fillId="0" borderId="2" xfId="37" applyFont="1" applyBorder="1" applyAlignment="1">
      <alignment horizontal="center" vertical="center" wrapText="1"/>
    </xf>
    <xf numFmtId="0" fontId="38" fillId="0" borderId="2" xfId="37" applyFont="1" applyBorder="1" applyAlignment="1">
      <alignment vertical="center" wrapText="1"/>
    </xf>
    <xf numFmtId="175" fontId="83" fillId="0" borderId="2" xfId="37" applyNumberFormat="1" applyFont="1" applyBorder="1" applyAlignment="1">
      <alignment horizontal="right" vertical="center" wrapText="1"/>
    </xf>
    <xf numFmtId="175" fontId="83" fillId="0" borderId="2" xfId="37" applyNumberFormat="1" applyFont="1" applyBorder="1" applyAlignment="1">
      <alignment horizontal="center" vertical="center" wrapText="1"/>
    </xf>
    <xf numFmtId="3" fontId="83" fillId="0" borderId="2" xfId="37" applyNumberFormat="1" applyFont="1" applyBorder="1" applyAlignment="1">
      <alignment horizontal="right" vertical="center" wrapText="1"/>
    </xf>
    <xf numFmtId="174" fontId="83" fillId="0" borderId="2" xfId="37" applyNumberFormat="1" applyFont="1" applyBorder="1" applyAlignment="1">
      <alignment horizontal="right" vertical="center" wrapText="1"/>
    </xf>
    <xf numFmtId="0" fontId="84" fillId="0" borderId="2" xfId="38" applyFont="1" applyBorder="1" applyAlignment="1">
      <alignment horizontal="left" vertical="center" wrapText="1"/>
    </xf>
    <xf numFmtId="0" fontId="84" fillId="0" borderId="2" xfId="38" applyFont="1" applyBorder="1" applyAlignment="1">
      <alignment horizontal="center" vertical="center" wrapText="1"/>
    </xf>
    <xf numFmtId="0" fontId="84" fillId="0" borderId="10" xfId="38" applyFont="1" applyBorder="1" applyAlignment="1">
      <alignment horizontal="center" vertical="center" wrapText="1"/>
    </xf>
    <xf numFmtId="178" fontId="31" fillId="0" borderId="2" xfId="37" applyNumberFormat="1" applyFont="1" applyBorder="1" applyAlignment="1">
      <alignment horizontal="right" vertical="center" wrapText="1"/>
    </xf>
    <xf numFmtId="179" fontId="31" fillId="0" borderId="2" xfId="39" applyFont="1" applyFill="1" applyBorder="1" applyAlignment="1">
      <alignment horizontal="right" vertical="center" wrapText="1"/>
    </xf>
    <xf numFmtId="3" fontId="31" fillId="0" borderId="2" xfId="37" applyNumberFormat="1" applyFont="1" applyBorder="1" applyAlignment="1">
      <alignment horizontal="right" vertical="center" wrapText="1"/>
    </xf>
    <xf numFmtId="174" fontId="31" fillId="0" borderId="2" xfId="37" applyNumberFormat="1" applyFont="1" applyBorder="1" applyAlignment="1">
      <alignment horizontal="right" vertical="center" wrapText="1"/>
    </xf>
    <xf numFmtId="180" fontId="84" fillId="0" borderId="2" xfId="39" applyNumberFormat="1" applyFont="1" applyFill="1" applyBorder="1" applyAlignment="1">
      <alignment horizontal="right" vertical="center" wrapText="1"/>
    </xf>
    <xf numFmtId="179" fontId="84" fillId="0" borderId="2" xfId="39" applyFont="1" applyFill="1" applyBorder="1" applyAlignment="1">
      <alignment horizontal="center" vertical="center" wrapText="1"/>
    </xf>
    <xf numFmtId="180" fontId="31" fillId="0" borderId="2" xfId="39" applyNumberFormat="1" applyFont="1" applyFill="1" applyBorder="1" applyAlignment="1">
      <alignment horizontal="right" vertical="center" wrapText="1"/>
    </xf>
    <xf numFmtId="3" fontId="31" fillId="0" borderId="2" xfId="39" applyNumberFormat="1" applyFont="1" applyFill="1" applyBorder="1" applyAlignment="1">
      <alignment horizontal="right" vertical="center" wrapText="1"/>
    </xf>
    <xf numFmtId="174" fontId="31" fillId="0" borderId="2" xfId="37" applyNumberFormat="1" applyFont="1" applyBorder="1" applyAlignment="1">
      <alignment vertical="center" wrapText="1"/>
    </xf>
    <xf numFmtId="0" fontId="31" fillId="0" borderId="2" xfId="37" applyFont="1" applyFill="1" applyBorder="1" applyAlignment="1">
      <alignment horizontal="center" vertical="center" wrapText="1"/>
    </xf>
    <xf numFmtId="0" fontId="84" fillId="0" borderId="2" xfId="38" applyFont="1" applyFill="1" applyBorder="1" applyAlignment="1">
      <alignment horizontal="left" vertical="center" wrapText="1"/>
    </xf>
    <xf numFmtId="0" fontId="84" fillId="0" borderId="2" xfId="38" applyFont="1" applyFill="1" applyBorder="1" applyAlignment="1">
      <alignment horizontal="center" vertical="center" wrapText="1"/>
    </xf>
    <xf numFmtId="178" fontId="31" fillId="0" borderId="2" xfId="37" applyNumberFormat="1" applyFont="1" applyFill="1" applyBorder="1" applyAlignment="1">
      <alignment horizontal="right" vertical="center" wrapText="1"/>
    </xf>
    <xf numFmtId="180" fontId="84" fillId="0" borderId="2" xfId="39" applyNumberFormat="1" applyFont="1" applyFill="1" applyBorder="1" applyAlignment="1">
      <alignment horizontal="center" vertical="center" wrapText="1"/>
    </xf>
    <xf numFmtId="174" fontId="31" fillId="0" borderId="2" xfId="39" applyNumberFormat="1" applyFont="1" applyFill="1" applyBorder="1" applyAlignment="1">
      <alignment horizontal="right" vertical="center" wrapText="1"/>
    </xf>
    <xf numFmtId="0" fontId="45" fillId="0" borderId="0" xfId="37" applyFont="1" applyFill="1"/>
    <xf numFmtId="0" fontId="31" fillId="0" borderId="2" xfId="38" applyFont="1" applyFill="1" applyBorder="1" applyAlignment="1">
      <alignment horizontal="left" vertical="center" wrapText="1"/>
    </xf>
    <xf numFmtId="0" fontId="31" fillId="0" borderId="2" xfId="38" applyFont="1" applyFill="1" applyBorder="1" applyAlignment="1">
      <alignment horizontal="center" vertical="center" wrapText="1"/>
    </xf>
    <xf numFmtId="14" fontId="31" fillId="0" borderId="2" xfId="38" applyNumberFormat="1" applyFont="1" applyFill="1" applyBorder="1" applyAlignment="1">
      <alignment horizontal="center" vertical="center" wrapText="1"/>
    </xf>
    <xf numFmtId="179" fontId="31" fillId="0" borderId="2" xfId="39" applyFont="1" applyFill="1" applyBorder="1" applyAlignment="1">
      <alignment horizontal="center" vertical="center" wrapText="1"/>
    </xf>
    <xf numFmtId="14" fontId="84" fillId="0" borderId="2" xfId="38" applyNumberFormat="1" applyFont="1" applyFill="1" applyBorder="1" applyAlignment="1">
      <alignment horizontal="center" vertical="center" wrapText="1"/>
    </xf>
    <xf numFmtId="3" fontId="84" fillId="0" borderId="2" xfId="39" applyNumberFormat="1" applyFont="1" applyFill="1" applyBorder="1" applyAlignment="1">
      <alignment horizontal="right" vertical="center" wrapText="1"/>
    </xf>
    <xf numFmtId="174" fontId="84" fillId="0" borderId="2" xfId="39" applyNumberFormat="1" applyFont="1" applyFill="1" applyBorder="1" applyAlignment="1">
      <alignment horizontal="right" vertical="center" wrapText="1"/>
    </xf>
    <xf numFmtId="0" fontId="38" fillId="0" borderId="2" xfId="37" applyFont="1" applyBorder="1" applyAlignment="1">
      <alignment horizontal="left" vertical="center" wrapText="1"/>
    </xf>
    <xf numFmtId="175" fontId="83" fillId="0" borderId="15" xfId="37" applyNumberFormat="1" applyFont="1" applyBorder="1" applyAlignment="1">
      <alignment horizontal="right" vertical="center" wrapText="1"/>
    </xf>
    <xf numFmtId="14" fontId="84" fillId="0" borderId="2" xfId="38" applyNumberFormat="1" applyFont="1" applyBorder="1" applyAlignment="1">
      <alignment horizontal="center" vertical="center" wrapText="1"/>
    </xf>
    <xf numFmtId="0" fontId="84" fillId="0" borderId="2" xfId="37" applyFont="1" applyBorder="1" applyAlignment="1">
      <alignment horizontal="center" vertical="center" wrapText="1"/>
    </xf>
    <xf numFmtId="3" fontId="84" fillId="0" borderId="2" xfId="37" applyNumberFormat="1" applyFont="1" applyBorder="1" applyAlignment="1">
      <alignment horizontal="right" vertical="center" wrapText="1"/>
    </xf>
    <xf numFmtId="0" fontId="84" fillId="0" borderId="2" xfId="37" applyFont="1" applyBorder="1" applyAlignment="1">
      <alignment horizontal="left" vertical="center" wrapText="1"/>
    </xf>
    <xf numFmtId="3" fontId="84" fillId="0" borderId="2" xfId="38" applyNumberFormat="1" applyFont="1" applyBorder="1" applyAlignment="1">
      <alignment horizontal="right" vertical="center"/>
    </xf>
    <xf numFmtId="174" fontId="84" fillId="0" borderId="2" xfId="37" applyNumberFormat="1" applyFont="1" applyBorder="1" applyAlignment="1">
      <alignment horizontal="right" vertical="center" wrapText="1"/>
    </xf>
    <xf numFmtId="14" fontId="84" fillId="0" borderId="2" xfId="37" applyNumberFormat="1" applyFont="1" applyBorder="1" applyAlignment="1">
      <alignment horizontal="center" vertical="center" wrapText="1"/>
    </xf>
    <xf numFmtId="175" fontId="82" fillId="0" borderId="2" xfId="37" applyNumberFormat="1" applyFont="1" applyBorder="1" applyAlignment="1">
      <alignment horizontal="right" vertical="center" wrapText="1"/>
    </xf>
    <xf numFmtId="3" fontId="82" fillId="0" borderId="2" xfId="37" applyNumberFormat="1" applyFont="1" applyBorder="1" applyAlignment="1">
      <alignment horizontal="right" vertical="center" wrapText="1"/>
    </xf>
    <xf numFmtId="0" fontId="45" fillId="0" borderId="2" xfId="37" applyFont="1" applyBorder="1" applyAlignment="1">
      <alignment horizontal="center"/>
    </xf>
    <xf numFmtId="0" fontId="45" fillId="0" borderId="2" xfId="37" applyFont="1" applyBorder="1"/>
    <xf numFmtId="0" fontId="84" fillId="0" borderId="15" xfId="38" applyFont="1" applyBorder="1" applyAlignment="1">
      <alignment horizontal="left" vertical="center" wrapText="1"/>
    </xf>
    <xf numFmtId="0" fontId="82" fillId="0" borderId="2" xfId="37" applyFont="1" applyBorder="1" applyAlignment="1">
      <alignment horizontal="left" vertical="center" wrapText="1"/>
    </xf>
    <xf numFmtId="180" fontId="82" fillId="0" borderId="2" xfId="39" applyNumberFormat="1" applyFont="1" applyFill="1" applyBorder="1" applyAlignment="1">
      <alignment horizontal="center" vertical="center" wrapText="1"/>
    </xf>
    <xf numFmtId="3" fontId="82" fillId="0" borderId="2" xfId="39" applyNumberFormat="1" applyFont="1" applyFill="1" applyBorder="1" applyAlignment="1">
      <alignment horizontal="right" vertical="center" wrapText="1"/>
    </xf>
    <xf numFmtId="174" fontId="82" fillId="0" borderId="2" xfId="39" applyNumberFormat="1" applyFont="1" applyFill="1" applyBorder="1" applyAlignment="1">
      <alignment horizontal="right" vertical="center" wrapText="1"/>
    </xf>
    <xf numFmtId="0" fontId="31" fillId="0" borderId="0" xfId="37" applyFont="1" applyAlignment="1">
      <alignment horizontal="center" vertical="center" wrapText="1"/>
    </xf>
    <xf numFmtId="0" fontId="84" fillId="0" borderId="0" xfId="37" applyFont="1" applyAlignment="1">
      <alignment horizontal="left" vertical="center" wrapText="1"/>
    </xf>
    <xf numFmtId="0" fontId="84" fillId="0" borderId="0" xfId="37" applyFont="1" applyAlignment="1">
      <alignment horizontal="center" vertical="center" wrapText="1"/>
    </xf>
    <xf numFmtId="179" fontId="84" fillId="0" borderId="0" xfId="39" applyFont="1" applyFill="1" applyBorder="1" applyAlignment="1">
      <alignment horizontal="center" vertical="center" wrapText="1"/>
    </xf>
    <xf numFmtId="3" fontId="84" fillId="0" borderId="0" xfId="37" applyNumberFormat="1" applyFont="1" applyAlignment="1">
      <alignment vertical="center" wrapText="1"/>
    </xf>
    <xf numFmtId="174" fontId="84" fillId="0" borderId="0" xfId="37" applyNumberFormat="1" applyFont="1" applyAlignment="1">
      <alignment vertical="center" wrapText="1"/>
    </xf>
    <xf numFmtId="3" fontId="45" fillId="0" borderId="0" xfId="37" applyNumberFormat="1" applyFont="1"/>
    <xf numFmtId="174" fontId="45" fillId="0" borderId="0" xfId="37" applyNumberFormat="1" applyFont="1"/>
    <xf numFmtId="0" fontId="7" fillId="2" borderId="0" xfId="0" applyFont="1" applyFill="1" applyAlignment="1">
      <alignment horizontal="center" wrapText="1"/>
    </xf>
    <xf numFmtId="0" fontId="13" fillId="2" borderId="0" xfId="0" applyFont="1" applyFill="1" applyAlignment="1">
      <alignment horizontal="center" wrapText="1"/>
    </xf>
    <xf numFmtId="0" fontId="0" fillId="0" borderId="0" xfId="0" applyAlignment="1">
      <alignment horizontal="center" wrapText="1"/>
    </xf>
    <xf numFmtId="164" fontId="0" fillId="0" borderId="0" xfId="1" applyNumberFormat="1" applyFont="1" applyAlignment="1">
      <alignment horizontal="center" wrapText="1"/>
    </xf>
    <xf numFmtId="164" fontId="7" fillId="2" borderId="0" xfId="0" applyNumberFormat="1" applyFont="1" applyFill="1" applyAlignment="1">
      <alignment horizontal="center" wrapText="1"/>
    </xf>
    <xf numFmtId="3" fontId="7" fillId="2" borderId="0" xfId="0" applyNumberFormat="1" applyFont="1" applyFill="1" applyAlignment="1">
      <alignment horizontal="center" wrapText="1"/>
    </xf>
    <xf numFmtId="43" fontId="7" fillId="2" borderId="0" xfId="0" applyNumberFormat="1" applyFont="1" applyFill="1" applyAlignment="1">
      <alignment horizontal="center" wrapText="1"/>
    </xf>
    <xf numFmtId="180" fontId="7" fillId="2" borderId="0" xfId="0" applyNumberFormat="1" applyFont="1" applyFill="1" applyAlignment="1">
      <alignment horizontal="center" wrapText="1"/>
    </xf>
    <xf numFmtId="181" fontId="7" fillId="2" borderId="0" xfId="0" applyNumberFormat="1" applyFont="1" applyFill="1" applyAlignment="1">
      <alignment horizontal="center" wrapText="1"/>
    </xf>
    <xf numFmtId="0" fontId="7" fillId="2" borderId="2" xfId="0" applyFont="1" applyFill="1" applyBorder="1" applyAlignment="1">
      <alignment horizontal="center" wrapText="1"/>
    </xf>
    <xf numFmtId="164" fontId="7" fillId="2" borderId="2" xfId="0" applyNumberFormat="1" applyFont="1" applyFill="1" applyBorder="1"/>
    <xf numFmtId="164" fontId="7" fillId="2" borderId="2" xfId="0" applyNumberFormat="1" applyFont="1" applyFill="1" applyBorder="1" applyAlignment="1">
      <alignment horizontal="center" wrapText="1"/>
    </xf>
    <xf numFmtId="0" fontId="6" fillId="2" borderId="2" xfId="0" applyFont="1" applyFill="1" applyBorder="1" applyAlignment="1">
      <alignment vertical="center"/>
    </xf>
    <xf numFmtId="0" fontId="6" fillId="2" borderId="2" xfId="0" applyFont="1" applyFill="1" applyBorder="1" applyAlignment="1">
      <alignment horizontal="center" vertical="center" wrapText="1"/>
    </xf>
    <xf numFmtId="43" fontId="7" fillId="2" borderId="0" xfId="1" applyFont="1" applyFill="1" applyAlignment="1">
      <alignment horizontal="center" wrapText="1"/>
    </xf>
    <xf numFmtId="0" fontId="6" fillId="2" borderId="0" xfId="0" applyFont="1" applyFill="1" applyAlignment="1">
      <alignment horizontal="center" vertical="center" wrapText="1"/>
    </xf>
    <xf numFmtId="0" fontId="9" fillId="2" borderId="2" xfId="0" applyFont="1" applyFill="1" applyBorder="1" applyAlignment="1">
      <alignment horizontal="center" wrapText="1"/>
    </xf>
    <xf numFmtId="0" fontId="15" fillId="0" borderId="2" xfId="0" applyFont="1" applyBorder="1"/>
    <xf numFmtId="164" fontId="15" fillId="0" borderId="2" xfId="1" applyNumberFormat="1" applyFont="1" applyBorder="1" applyAlignment="1">
      <alignment horizontal="center" wrapText="1"/>
    </xf>
    <xf numFmtId="180" fontId="15" fillId="0" borderId="2" xfId="1" applyNumberFormat="1" applyFont="1" applyBorder="1" applyAlignment="1">
      <alignment horizontal="center" wrapText="1"/>
    </xf>
    <xf numFmtId="164" fontId="9" fillId="2" borderId="0" xfId="0" applyNumberFormat="1" applyFont="1" applyFill="1" applyAlignment="1">
      <alignment horizontal="center" wrapText="1"/>
    </xf>
    <xf numFmtId="164" fontId="9" fillId="2" borderId="0" xfId="1" applyNumberFormat="1" applyFont="1" applyFill="1" applyAlignment="1">
      <alignment horizontal="center" wrapText="1"/>
    </xf>
    <xf numFmtId="182" fontId="13" fillId="2" borderId="0" xfId="0" applyNumberFormat="1" applyFont="1" applyFill="1"/>
    <xf numFmtId="180" fontId="7" fillId="2" borderId="0" xfId="1" applyNumberFormat="1" applyFont="1" applyFill="1" applyAlignment="1">
      <alignment horizontal="center" wrapText="1"/>
    </xf>
    <xf numFmtId="180" fontId="0" fillId="0" borderId="0" xfId="1" applyNumberFormat="1" applyFont="1" applyAlignment="1">
      <alignment horizontal="center" wrapText="1"/>
    </xf>
    <xf numFmtId="0" fontId="34" fillId="2" borderId="2" xfId="0" applyFont="1" applyFill="1" applyBorder="1" applyAlignment="1">
      <alignment horizontal="center" vertical="center"/>
    </xf>
    <xf numFmtId="0" fontId="34" fillId="2" borderId="2" xfId="0" applyFont="1" applyFill="1" applyBorder="1" applyAlignment="1">
      <alignment vertical="center"/>
    </xf>
    <xf numFmtId="164" fontId="34" fillId="2" borderId="2" xfId="1" applyNumberFormat="1" applyFont="1" applyFill="1" applyBorder="1" applyAlignment="1">
      <alignment horizontal="right" vertical="center" wrapText="1"/>
    </xf>
    <xf numFmtId="3" fontId="34" fillId="2" borderId="2" xfId="0" applyNumberFormat="1" applyFont="1" applyFill="1" applyBorder="1" applyAlignment="1">
      <alignment vertical="center" wrapText="1"/>
    </xf>
    <xf numFmtId="167" fontId="34" fillId="2" borderId="2" xfId="14" applyNumberFormat="1" applyFont="1" applyFill="1" applyBorder="1" applyAlignment="1">
      <alignment vertical="center"/>
    </xf>
    <xf numFmtId="43" fontId="34" fillId="2" borderId="10" xfId="1" applyFont="1" applyFill="1" applyBorder="1" applyAlignment="1">
      <alignment horizontal="justify" vertical="center" wrapText="1"/>
    </xf>
    <xf numFmtId="164" fontId="34" fillId="2" borderId="4" xfId="1" applyNumberFormat="1" applyFont="1" applyFill="1" applyBorder="1" applyAlignment="1">
      <alignment horizontal="right" vertical="center" wrapText="1"/>
    </xf>
    <xf numFmtId="0" fontId="31" fillId="2" borderId="0" xfId="12" applyFont="1" applyFill="1"/>
    <xf numFmtId="164" fontId="31" fillId="2" borderId="0" xfId="12" applyNumberFormat="1" applyFont="1" applyFill="1"/>
    <xf numFmtId="167" fontId="34" fillId="2" borderId="10" xfId="14" applyNumberFormat="1" applyFont="1" applyFill="1" applyBorder="1" applyAlignment="1">
      <alignment horizontal="justify" vertical="center" wrapText="1"/>
    </xf>
    <xf numFmtId="9" fontId="34" fillId="2" borderId="2" xfId="14" applyFont="1" applyFill="1" applyBorder="1" applyAlignment="1">
      <alignment vertical="center"/>
    </xf>
    <xf numFmtId="9" fontId="34" fillId="2" borderId="10" xfId="14" applyFont="1" applyFill="1" applyBorder="1" applyAlignment="1">
      <alignment horizontal="justify" vertical="center" wrapText="1"/>
    </xf>
    <xf numFmtId="0" fontId="31" fillId="2" borderId="2" xfId="0" applyFont="1" applyFill="1" applyBorder="1" applyAlignment="1">
      <alignment vertical="center"/>
    </xf>
    <xf numFmtId="0" fontId="33" fillId="0" borderId="0" xfId="0" applyFont="1" applyAlignment="1">
      <alignment horizontal="center" vertical="center"/>
    </xf>
    <xf numFmtId="0" fontId="46" fillId="0" borderId="0" xfId="0" applyFont="1" applyAlignment="1">
      <alignment horizontal="center" vertical="center" wrapText="1"/>
    </xf>
    <xf numFmtId="0" fontId="49" fillId="0" borderId="1"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8" xfId="0" applyFont="1" applyBorder="1" applyAlignment="1">
      <alignment horizontal="center" vertical="center" wrapText="1"/>
    </xf>
    <xf numFmtId="164" fontId="33" fillId="0" borderId="2" xfId="1" applyNumberFormat="1" applyFont="1" applyFill="1" applyBorder="1" applyAlignment="1">
      <alignment horizontal="center" vertical="center" wrapText="1"/>
    </xf>
    <xf numFmtId="0" fontId="33" fillId="0" borderId="2" xfId="0" applyFont="1" applyBorder="1" applyAlignment="1">
      <alignment horizontal="center" vertical="center" wrapText="1"/>
    </xf>
    <xf numFmtId="164" fontId="33" fillId="0" borderId="11" xfId="1" applyNumberFormat="1" applyFont="1" applyFill="1" applyBorder="1" applyAlignment="1">
      <alignment horizontal="center" vertical="center" wrapText="1"/>
    </xf>
    <xf numFmtId="164" fontId="33" fillId="0" borderId="19" xfId="1" applyNumberFormat="1" applyFont="1" applyFill="1" applyBorder="1" applyAlignment="1">
      <alignment horizontal="center" vertical="center" wrapText="1"/>
    </xf>
    <xf numFmtId="164" fontId="33" fillId="0" borderId="20" xfId="1" applyNumberFormat="1" applyFont="1" applyFill="1" applyBorder="1" applyAlignment="1">
      <alignment horizontal="center" vertical="center" wrapText="1"/>
    </xf>
    <xf numFmtId="3" fontId="46" fillId="0" borderId="9" xfId="0" applyNumberFormat="1" applyFont="1" applyBorder="1" applyAlignment="1">
      <alignment horizontal="right" vertical="center" wrapText="1"/>
    </xf>
    <xf numFmtId="3" fontId="46" fillId="0" borderId="8" xfId="0" applyNumberFormat="1" applyFont="1" applyBorder="1" applyAlignment="1">
      <alignment horizontal="right" vertical="center" wrapText="1"/>
    </xf>
    <xf numFmtId="3" fontId="46" fillId="0" borderId="10" xfId="0" applyNumberFormat="1" applyFont="1" applyBorder="1" applyAlignment="1">
      <alignment horizontal="right" vertical="center" wrapText="1"/>
    </xf>
    <xf numFmtId="0" fontId="70" fillId="0" borderId="15" xfId="0" applyFont="1" applyBorder="1" applyAlignment="1">
      <alignment horizontal="center" wrapText="1"/>
    </xf>
    <xf numFmtId="164" fontId="33" fillId="0" borderId="9" xfId="1" applyNumberFormat="1" applyFont="1" applyFill="1" applyBorder="1" applyAlignment="1">
      <alignment horizontal="center" vertical="center" wrapText="1"/>
    </xf>
    <xf numFmtId="164" fontId="33" fillId="0" borderId="10" xfId="1" applyNumberFormat="1" applyFont="1" applyFill="1" applyBorder="1" applyAlignment="1">
      <alignment horizontal="center" vertical="center" wrapText="1"/>
    </xf>
    <xf numFmtId="164" fontId="33" fillId="0" borderId="8" xfId="1" applyNumberFormat="1" applyFont="1" applyFill="1" applyBorder="1" applyAlignment="1">
      <alignment horizontal="center" vertical="center" wrapText="1"/>
    </xf>
    <xf numFmtId="0" fontId="6" fillId="2" borderId="0" xfId="3" applyFont="1" applyFill="1" applyAlignment="1">
      <alignment horizontal="center" vertical="center" wrapText="1"/>
    </xf>
    <xf numFmtId="0" fontId="8" fillId="2" borderId="0" xfId="3" applyFont="1" applyFill="1" applyAlignment="1">
      <alignment horizontal="center" vertical="center" wrapText="1"/>
    </xf>
    <xf numFmtId="0" fontId="15" fillId="0" borderId="9" xfId="0" applyFont="1" applyBorder="1" applyAlignment="1">
      <alignment horizontal="center" vertical="center"/>
    </xf>
    <xf numFmtId="0" fontId="15" fillId="0" borderId="8" xfId="0" applyFont="1" applyBorder="1" applyAlignment="1">
      <alignment horizontal="center" vertical="center"/>
    </xf>
    <xf numFmtId="0" fontId="7" fillId="2" borderId="9" xfId="5" applyFont="1" applyFill="1" applyBorder="1" applyAlignment="1">
      <alignment horizontal="center" vertical="center" wrapText="1"/>
    </xf>
    <xf numFmtId="0" fontId="7" fillId="2" borderId="8" xfId="5" applyFont="1" applyFill="1" applyBorder="1" applyAlignment="1">
      <alignment horizontal="center" vertical="center" wrapText="1"/>
    </xf>
    <xf numFmtId="49" fontId="15" fillId="2" borderId="2" xfId="34" applyNumberFormat="1" applyFont="1" applyFill="1" applyBorder="1" applyAlignment="1" applyProtection="1">
      <alignment horizontal="center" vertical="center" wrapText="1"/>
      <protection locked="0"/>
    </xf>
    <xf numFmtId="0" fontId="7" fillId="2" borderId="2"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2" xfId="0" applyFont="1" applyFill="1" applyBorder="1" applyAlignment="1">
      <alignment horizontal="justify" vertical="center" wrapText="1"/>
    </xf>
    <xf numFmtId="0" fontId="33" fillId="0" borderId="0" xfId="12" applyFont="1" applyAlignment="1">
      <alignment horizontal="center" vertical="center"/>
    </xf>
    <xf numFmtId="0" fontId="8" fillId="0" borderId="0" xfId="12" applyFont="1" applyAlignment="1">
      <alignment horizontal="center" vertical="center"/>
    </xf>
    <xf numFmtId="0" fontId="79" fillId="0" borderId="1" xfId="12" applyFont="1" applyBorder="1" applyAlignment="1">
      <alignment horizontal="right"/>
    </xf>
    <xf numFmtId="0" fontId="36" fillId="0" borderId="2" xfId="12" applyFont="1" applyBorder="1" applyAlignment="1">
      <alignment horizontal="center" vertical="center" wrapText="1"/>
    </xf>
    <xf numFmtId="0" fontId="30" fillId="0" borderId="2" xfId="12" applyFont="1" applyBorder="1" applyAlignment="1">
      <alignment horizontal="center" vertical="center" wrapText="1"/>
    </xf>
    <xf numFmtId="0" fontId="36" fillId="0" borderId="2" xfId="12" applyFont="1" applyBorder="1" applyAlignment="1">
      <alignment horizontal="center" vertical="center"/>
    </xf>
    <xf numFmtId="0" fontId="30" fillId="0" borderId="2" xfId="12" applyFont="1" applyBorder="1" applyAlignment="1">
      <alignment horizontal="center" vertical="center"/>
    </xf>
    <xf numFmtId="0" fontId="36" fillId="0" borderId="9" xfId="12" applyFont="1" applyBorder="1" applyAlignment="1">
      <alignment horizontal="center" vertical="center" wrapText="1"/>
    </xf>
    <xf numFmtId="0" fontId="36" fillId="0" borderId="8" xfId="12" applyFont="1" applyBorder="1" applyAlignment="1">
      <alignment horizontal="center" vertical="center" wrapText="1"/>
    </xf>
    <xf numFmtId="0" fontId="30" fillId="0" borderId="15" xfId="12" applyFont="1" applyBorder="1" applyAlignment="1">
      <alignment horizontal="center" vertical="center"/>
    </xf>
    <xf numFmtId="0" fontId="37" fillId="0" borderId="2" xfId="12"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9" xfId="0" applyFont="1" applyBorder="1" applyAlignment="1">
      <alignment horizontal="center" vertical="center" wrapText="1"/>
    </xf>
    <xf numFmtId="0" fontId="75" fillId="0" borderId="0" xfId="0" applyFont="1" applyAlignment="1">
      <alignment horizontal="center"/>
    </xf>
    <xf numFmtId="0" fontId="8" fillId="0" borderId="0" xfId="0" applyFont="1" applyAlignment="1">
      <alignment horizontal="center"/>
    </xf>
    <xf numFmtId="0" fontId="8" fillId="0" borderId="1" xfId="0" applyFont="1" applyBorder="1" applyAlignment="1">
      <alignment horizontal="right"/>
    </xf>
    <xf numFmtId="0" fontId="4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1"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0" borderId="11" xfId="0" applyFont="1" applyBorder="1" applyAlignment="1">
      <alignment horizontal="center"/>
    </xf>
    <xf numFmtId="0" fontId="6" fillId="0" borderId="20" xfId="0" applyFont="1" applyBorder="1" applyAlignment="1">
      <alignment horizontal="center"/>
    </xf>
    <xf numFmtId="3" fontId="84" fillId="0" borderId="2" xfId="39" applyNumberFormat="1" applyFont="1" applyFill="1" applyBorder="1" applyAlignment="1">
      <alignment horizontal="right" vertical="center" wrapText="1"/>
    </xf>
    <xf numFmtId="174" fontId="84" fillId="0" borderId="2" xfId="39" applyNumberFormat="1" applyFont="1" applyFill="1" applyBorder="1" applyAlignment="1">
      <alignment horizontal="center" vertical="center" wrapText="1"/>
    </xf>
    <xf numFmtId="0" fontId="82" fillId="0" borderId="9" xfId="37" applyFont="1" applyBorder="1" applyAlignment="1">
      <alignment horizontal="center" vertical="center" wrapText="1"/>
    </xf>
    <xf numFmtId="0" fontId="82" fillId="0" borderId="10" xfId="37" applyFont="1" applyBorder="1" applyAlignment="1">
      <alignment horizontal="center" vertical="center" wrapText="1"/>
    </xf>
    <xf numFmtId="0" fontId="82" fillId="0" borderId="8" xfId="37" applyFont="1" applyBorder="1" applyAlignment="1">
      <alignment horizontal="center" vertical="center" wrapText="1"/>
    </xf>
    <xf numFmtId="0" fontId="82" fillId="0" borderId="11" xfId="37" applyFont="1" applyBorder="1" applyAlignment="1">
      <alignment horizontal="center" vertical="center" wrapText="1"/>
    </xf>
    <xf numFmtId="0" fontId="82" fillId="0" borderId="20" xfId="37" applyFont="1" applyBorder="1" applyAlignment="1">
      <alignment horizontal="center" vertical="center" wrapText="1"/>
    </xf>
    <xf numFmtId="177" fontId="82" fillId="0" borderId="2" xfId="37" applyNumberFormat="1" applyFont="1" applyBorder="1" applyAlignment="1">
      <alignment horizontal="center" vertical="center" wrapText="1"/>
    </xf>
    <xf numFmtId="0" fontId="75" fillId="0" borderId="0" xfId="37" applyFont="1" applyAlignment="1">
      <alignment horizontal="center" vertical="center" wrapText="1"/>
    </xf>
    <xf numFmtId="0" fontId="81" fillId="0" borderId="1" xfId="37" applyFont="1" applyBorder="1" applyAlignment="1">
      <alignment horizontal="center" vertical="center" wrapText="1"/>
    </xf>
    <xf numFmtId="0" fontId="77" fillId="0" borderId="1" xfId="37" applyFont="1" applyBorder="1" applyAlignment="1">
      <alignment horizontal="center" vertical="center" wrapText="1"/>
    </xf>
    <xf numFmtId="0" fontId="82" fillId="0" borderId="2" xfId="37" applyFont="1" applyBorder="1" applyAlignment="1">
      <alignment horizontal="center" vertical="center" wrapText="1"/>
    </xf>
    <xf numFmtId="3" fontId="82" fillId="0" borderId="9" xfId="37" applyNumberFormat="1" applyFont="1" applyBorder="1" applyAlignment="1">
      <alignment horizontal="center" vertical="center" wrapText="1"/>
    </xf>
    <xf numFmtId="3" fontId="82" fillId="0" borderId="8" xfId="37" applyNumberFormat="1" applyFont="1" applyBorder="1" applyAlignment="1">
      <alignment horizontal="center" vertical="center" wrapText="1"/>
    </xf>
    <xf numFmtId="174" fontId="82" fillId="0" borderId="9" xfId="37" applyNumberFormat="1" applyFont="1" applyBorder="1" applyAlignment="1">
      <alignment horizontal="center" vertical="center" wrapText="1"/>
    </xf>
    <xf numFmtId="174" fontId="82" fillId="0" borderId="8" xfId="37" applyNumberFormat="1" applyFont="1" applyBorder="1" applyAlignment="1">
      <alignment horizontal="center" vertical="center" wrapText="1"/>
    </xf>
    <xf numFmtId="0" fontId="46" fillId="0" borderId="1" xfId="0" applyFont="1" applyBorder="1" applyAlignment="1">
      <alignment horizontal="center" vertical="top" wrapText="1"/>
    </xf>
    <xf numFmtId="0" fontId="33" fillId="0" borderId="0" xfId="0" applyFont="1" applyAlignment="1">
      <alignment horizontal="center" vertical="center" wrapText="1"/>
    </xf>
    <xf numFmtId="0" fontId="33" fillId="0" borderId="2" xfId="0" applyFont="1" applyBorder="1" applyAlignment="1">
      <alignment horizontal="center" vertical="center"/>
    </xf>
    <xf numFmtId="0" fontId="7" fillId="0" borderId="10" xfId="6" applyFont="1" applyBorder="1" applyAlignment="1">
      <alignment horizontal="center" vertical="center" wrapText="1"/>
    </xf>
    <xf numFmtId="0" fontId="7" fillId="0" borderId="8" xfId="6" applyFont="1" applyBorder="1" applyAlignment="1">
      <alignment horizontal="center" vertical="center" wrapText="1"/>
    </xf>
    <xf numFmtId="0" fontId="7" fillId="0" borderId="19" xfId="6" applyFont="1" applyBorder="1" applyAlignment="1">
      <alignment horizontal="center" vertical="center" wrapText="1"/>
    </xf>
    <xf numFmtId="0" fontId="7" fillId="0" borderId="20" xfId="6" applyFont="1" applyBorder="1" applyAlignment="1">
      <alignment horizontal="center" vertical="center" wrapText="1"/>
    </xf>
    <xf numFmtId="0" fontId="7" fillId="0" borderId="9" xfId="6" applyFont="1" applyBorder="1" applyAlignment="1">
      <alignment horizontal="center" vertical="center" wrapText="1"/>
    </xf>
    <xf numFmtId="3" fontId="7" fillId="0" borderId="9" xfId="17" applyNumberFormat="1" applyFont="1" applyBorder="1" applyAlignment="1">
      <alignment horizontal="center" vertical="center" wrapText="1"/>
    </xf>
    <xf numFmtId="3" fontId="7" fillId="0" borderId="8" xfId="17" applyNumberFormat="1" applyFont="1" applyBorder="1" applyAlignment="1">
      <alignment horizontal="center" vertical="center" wrapText="1"/>
    </xf>
    <xf numFmtId="0" fontId="7" fillId="0" borderId="14" xfId="6" applyFont="1" applyBorder="1" applyAlignment="1">
      <alignment horizontal="center" vertical="center" wrapText="1"/>
    </xf>
    <xf numFmtId="0" fontId="7" fillId="0" borderId="18" xfId="6" applyFont="1" applyBorder="1" applyAlignment="1">
      <alignment horizontal="center" vertical="center" wrapText="1"/>
    </xf>
    <xf numFmtId="0" fontId="7" fillId="0" borderId="2" xfId="6" applyFont="1" applyBorder="1" applyAlignment="1">
      <alignment horizontal="center" vertical="center" wrapText="1"/>
    </xf>
    <xf numFmtId="0" fontId="8" fillId="0" borderId="0" xfId="6" applyFont="1" applyAlignment="1">
      <alignment horizontal="center" vertical="center" wrapText="1"/>
    </xf>
    <xf numFmtId="0" fontId="7" fillId="0" borderId="11" xfId="6" applyFont="1" applyBorder="1" applyAlignment="1">
      <alignment horizontal="center" vertical="center" wrapText="1"/>
    </xf>
    <xf numFmtId="0" fontId="7" fillId="0" borderId="12" xfId="6" applyFont="1" applyBorder="1" applyAlignment="1">
      <alignment horizontal="center" vertical="center"/>
    </xf>
    <xf numFmtId="0" fontId="7" fillId="0" borderId="14" xfId="6" applyFont="1" applyBorder="1" applyAlignment="1">
      <alignment horizontal="center" vertical="center"/>
    </xf>
    <xf numFmtId="3" fontId="7" fillId="0" borderId="11" xfId="17" applyNumberFormat="1" applyFont="1" applyBorder="1" applyAlignment="1">
      <alignment horizontal="center" vertical="center" wrapText="1"/>
    </xf>
    <xf numFmtId="3" fontId="7" fillId="0" borderId="20" xfId="17" applyNumberFormat="1" applyFont="1" applyBorder="1" applyAlignment="1">
      <alignment horizontal="center" vertical="center" wrapText="1"/>
    </xf>
    <xf numFmtId="3" fontId="7" fillId="0" borderId="12" xfId="17" applyNumberFormat="1" applyFont="1" applyBorder="1" applyAlignment="1">
      <alignment horizontal="center" vertical="center" wrapText="1"/>
    </xf>
    <xf numFmtId="3" fontId="7" fillId="0" borderId="13" xfId="17" applyNumberFormat="1" applyFont="1" applyBorder="1" applyAlignment="1">
      <alignment horizontal="center" vertical="center" wrapText="1"/>
    </xf>
    <xf numFmtId="3" fontId="7" fillId="0" borderId="14" xfId="17" applyNumberFormat="1" applyFont="1" applyBorder="1" applyAlignment="1">
      <alignment horizontal="center" vertical="center" wrapText="1"/>
    </xf>
    <xf numFmtId="3" fontId="7" fillId="0" borderId="17" xfId="17" applyNumberFormat="1" applyFont="1" applyBorder="1" applyAlignment="1">
      <alignment horizontal="center" vertical="center" wrapText="1"/>
    </xf>
    <xf numFmtId="3" fontId="7" fillId="0" borderId="1" xfId="17" applyNumberFormat="1" applyFont="1" applyBorder="1" applyAlignment="1">
      <alignment horizontal="center" vertical="center" wrapText="1"/>
    </xf>
    <xf numFmtId="3" fontId="7" fillId="0" borderId="18" xfId="17" applyNumberFormat="1" applyFont="1" applyBorder="1" applyAlignment="1">
      <alignment horizontal="center" vertical="center" wrapText="1"/>
    </xf>
    <xf numFmtId="0" fontId="7" fillId="0" borderId="12" xfId="6" applyFont="1" applyBorder="1" applyAlignment="1">
      <alignment horizontal="center" vertical="center" wrapText="1"/>
    </xf>
    <xf numFmtId="0" fontId="7" fillId="0" borderId="13" xfId="6" applyFont="1" applyBorder="1" applyAlignment="1">
      <alignment horizontal="center" vertical="center" wrapText="1"/>
    </xf>
    <xf numFmtId="3" fontId="7" fillId="0" borderId="10" xfId="17" applyNumberFormat="1" applyFont="1" applyBorder="1" applyAlignment="1">
      <alignment horizontal="center" vertical="center" wrapText="1"/>
    </xf>
    <xf numFmtId="0" fontId="6" fillId="0" borderId="0" xfId="6" applyFont="1" applyAlignment="1">
      <alignment horizontal="center" vertical="center" wrapText="1"/>
    </xf>
    <xf numFmtId="0" fontId="8" fillId="0" borderId="0" xfId="6" applyFont="1" applyAlignment="1">
      <alignment horizontal="right" vertical="center" wrapText="1"/>
    </xf>
    <xf numFmtId="164" fontId="7" fillId="0" borderId="9" xfId="15" applyNumberFormat="1" applyFont="1" applyFill="1" applyBorder="1" applyAlignment="1">
      <alignment horizontal="center" vertical="center" wrapText="1"/>
    </xf>
    <xf numFmtId="164" fontId="7" fillId="0" borderId="10" xfId="15" applyNumberFormat="1" applyFont="1" applyFill="1" applyBorder="1" applyAlignment="1">
      <alignment horizontal="center" vertical="center" wrapText="1"/>
    </xf>
    <xf numFmtId="164" fontId="7" fillId="0" borderId="8" xfId="15" applyNumberFormat="1" applyFont="1" applyFill="1" applyBorder="1" applyAlignment="1">
      <alignment horizontal="center" vertical="center" wrapText="1"/>
    </xf>
    <xf numFmtId="0" fontId="7" fillId="0" borderId="15" xfId="6" applyFont="1" applyBorder="1" applyAlignment="1">
      <alignment horizontal="center" vertical="center" wrapText="1"/>
    </xf>
    <xf numFmtId="0" fontId="7" fillId="0" borderId="0" xfId="6" applyFont="1" applyAlignment="1">
      <alignment horizontal="center" vertical="center" wrapText="1"/>
    </xf>
    <xf numFmtId="0" fontId="7" fillId="0" borderId="16" xfId="6" applyFont="1" applyBorder="1" applyAlignment="1">
      <alignment horizontal="center" vertical="center" wrapText="1"/>
    </xf>
    <xf numFmtId="0" fontId="31" fillId="0" borderId="13" xfId="25" applyFont="1" applyBorder="1"/>
    <xf numFmtId="0" fontId="31" fillId="0" borderId="14" xfId="25" applyFont="1" applyBorder="1"/>
    <xf numFmtId="0" fontId="31" fillId="0" borderId="17" xfId="25" applyFont="1" applyBorder="1"/>
    <xf numFmtId="0" fontId="31" fillId="0" borderId="1" xfId="25" applyFont="1" applyBorder="1"/>
    <xf numFmtId="0" fontId="31" fillId="0" borderId="18" xfId="25" applyFont="1" applyBorder="1"/>
    <xf numFmtId="0" fontId="7" fillId="0" borderId="17" xfId="6" applyFont="1" applyBorder="1" applyAlignment="1">
      <alignment horizontal="center" vertical="center" wrapText="1"/>
    </xf>
    <xf numFmtId="0" fontId="7" fillId="0" borderId="1" xfId="6" applyFont="1" applyBorder="1" applyAlignment="1">
      <alignment horizontal="center" vertical="center" wrapText="1"/>
    </xf>
    <xf numFmtId="0" fontId="41" fillId="0" borderId="9" xfId="19" applyFont="1" applyBorder="1" applyAlignment="1">
      <alignment horizontal="center" vertical="center" wrapText="1"/>
    </xf>
    <xf numFmtId="0" fontId="41" fillId="0" borderId="8" xfId="19" applyFont="1" applyBorder="1" applyAlignment="1">
      <alignment horizontal="center" vertical="center" wrapText="1"/>
    </xf>
    <xf numFmtId="0" fontId="40" fillId="0" borderId="11" xfId="19" applyFont="1" applyBorder="1" applyAlignment="1">
      <alignment horizontal="center" vertical="center" wrapText="1"/>
    </xf>
    <xf numFmtId="0" fontId="40" fillId="0" borderId="19" xfId="19" applyFont="1" applyBorder="1" applyAlignment="1">
      <alignment horizontal="center" vertical="center" wrapText="1"/>
    </xf>
    <xf numFmtId="0" fontId="40" fillId="0" borderId="20" xfId="19" applyFont="1" applyBorder="1" applyAlignment="1">
      <alignment horizontal="center" vertical="center" wrapText="1"/>
    </xf>
    <xf numFmtId="0" fontId="41" fillId="0" borderId="2" xfId="19" applyFont="1" applyBorder="1" applyAlignment="1">
      <alignment horizontal="center" vertical="center" wrapText="1"/>
    </xf>
    <xf numFmtId="0" fontId="40" fillId="0" borderId="2" xfId="19" applyFont="1" applyBorder="1" applyAlignment="1">
      <alignment horizontal="center" vertical="center" wrapText="1"/>
    </xf>
    <xf numFmtId="0" fontId="40" fillId="0" borderId="9" xfId="19" applyFont="1" applyBorder="1" applyAlignment="1">
      <alignment horizontal="center" vertical="center" wrapText="1"/>
    </xf>
    <xf numFmtId="0" fontId="40" fillId="0" borderId="10" xfId="19" applyFont="1" applyBorder="1" applyAlignment="1">
      <alignment horizontal="center" vertical="center" wrapText="1"/>
    </xf>
    <xf numFmtId="0" fontId="40" fillId="0" borderId="8" xfId="19" applyFont="1" applyBorder="1" applyAlignment="1">
      <alignment horizontal="center" vertical="center" wrapText="1"/>
    </xf>
    <xf numFmtId="0" fontId="40" fillId="0" borderId="12" xfId="19" applyFont="1" applyBorder="1" applyAlignment="1">
      <alignment horizontal="center" vertical="center" wrapText="1"/>
    </xf>
    <xf numFmtId="0" fontId="40" fillId="0" borderId="13" xfId="19" applyFont="1" applyBorder="1" applyAlignment="1">
      <alignment horizontal="center" vertical="center" wrapText="1"/>
    </xf>
    <xf numFmtId="0" fontId="40" fillId="0" borderId="14" xfId="19" applyFont="1" applyBorder="1" applyAlignment="1">
      <alignment horizontal="center" vertical="center" wrapText="1"/>
    </xf>
    <xf numFmtId="0" fontId="40" fillId="0" borderId="17" xfId="19" applyFont="1" applyBorder="1" applyAlignment="1">
      <alignment horizontal="center" vertical="center" wrapText="1"/>
    </xf>
    <xf numFmtId="0" fontId="40" fillId="0" borderId="1" xfId="19" applyFont="1" applyBorder="1" applyAlignment="1">
      <alignment horizontal="center" vertical="center" wrapText="1"/>
    </xf>
    <xf numFmtId="0" fontId="40" fillId="0" borderId="18" xfId="19" applyFont="1" applyBorder="1" applyAlignment="1">
      <alignment horizontal="center" vertical="center" wrapText="1"/>
    </xf>
    <xf numFmtId="3" fontId="40" fillId="0" borderId="2" xfId="22" applyNumberFormat="1" applyFont="1" applyBorder="1" applyAlignment="1">
      <alignment horizontal="center" vertical="center" wrapText="1"/>
    </xf>
    <xf numFmtId="0" fontId="30" fillId="0" borderId="0" xfId="19" applyFont="1" applyAlignment="1">
      <alignment horizontal="center" vertical="center" wrapText="1"/>
    </xf>
    <xf numFmtId="0" fontId="32" fillId="0" borderId="0" xfId="19" applyFont="1" applyAlignment="1">
      <alignment horizontal="center" wrapText="1"/>
    </xf>
    <xf numFmtId="0" fontId="38" fillId="0" borderId="0" xfId="19" applyFont="1" applyAlignment="1">
      <alignment horizontal="center" wrapText="1"/>
    </xf>
    <xf numFmtId="0" fontId="42" fillId="0" borderId="1" xfId="19" applyFont="1" applyBorder="1" applyAlignment="1">
      <alignment horizontal="right" wrapText="1"/>
    </xf>
    <xf numFmtId="3" fontId="40" fillId="0" borderId="2" xfId="19" applyNumberFormat="1" applyFont="1" applyBorder="1" applyAlignment="1">
      <alignment horizontal="center" vertical="center" wrapText="1"/>
    </xf>
    <xf numFmtId="0" fontId="17"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5" fillId="2" borderId="9"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8" xfId="0" applyFont="1" applyFill="1" applyBorder="1" applyAlignment="1">
      <alignment horizontal="center" vertical="center"/>
    </xf>
    <xf numFmtId="0" fontId="7" fillId="5" borderId="9" xfId="9" applyFont="1" applyFill="1" applyBorder="1" applyAlignment="1">
      <alignment horizontal="justify" vertical="center" wrapText="1"/>
    </xf>
    <xf numFmtId="0" fontId="7" fillId="5" borderId="10" xfId="9" applyFont="1" applyFill="1" applyBorder="1" applyAlignment="1">
      <alignment horizontal="justify" vertical="center" wrapText="1"/>
    </xf>
    <xf numFmtId="0" fontId="7" fillId="5" borderId="8" xfId="9" applyFont="1" applyFill="1" applyBorder="1" applyAlignment="1">
      <alignment horizontal="justify" vertical="center" wrapText="1"/>
    </xf>
    <xf numFmtId="0" fontId="7" fillId="5" borderId="9" xfId="9" applyFont="1" applyFill="1" applyBorder="1" applyAlignment="1">
      <alignment horizontal="center" vertical="center" wrapText="1"/>
    </xf>
    <xf numFmtId="0" fontId="7" fillId="5" borderId="10" xfId="9" applyFont="1" applyFill="1" applyBorder="1" applyAlignment="1">
      <alignment horizontal="center" vertical="center" wrapText="1"/>
    </xf>
    <xf numFmtId="0" fontId="7" fillId="5" borderId="8" xfId="9" applyFont="1" applyFill="1" applyBorder="1" applyAlignment="1">
      <alignment horizontal="center" vertical="center" wrapText="1"/>
    </xf>
    <xf numFmtId="3" fontId="7" fillId="2" borderId="9" xfId="27" applyNumberFormat="1" applyFont="1" applyFill="1" applyBorder="1" applyAlignment="1">
      <alignment horizontal="justify" vertical="center" wrapText="1"/>
    </xf>
    <xf numFmtId="3" fontId="7" fillId="2" borderId="10" xfId="27" applyNumberFormat="1" applyFont="1" applyFill="1" applyBorder="1" applyAlignment="1">
      <alignment horizontal="justify" vertical="center" wrapText="1"/>
    </xf>
    <xf numFmtId="3" fontId="7" fillId="2" borderId="8" xfId="27" applyNumberFormat="1" applyFont="1" applyFill="1" applyBorder="1" applyAlignment="1">
      <alignment horizontal="justify" vertical="center" wrapText="1"/>
    </xf>
    <xf numFmtId="3" fontId="7" fillId="2" borderId="9" xfId="5" applyNumberFormat="1" applyFont="1" applyFill="1" applyBorder="1" applyAlignment="1">
      <alignment horizontal="center" vertical="center" wrapText="1"/>
    </xf>
    <xf numFmtId="3" fontId="7" fillId="2" borderId="10" xfId="5" applyNumberFormat="1" applyFont="1" applyFill="1" applyBorder="1" applyAlignment="1">
      <alignment horizontal="center" vertical="center" wrapText="1"/>
    </xf>
    <xf numFmtId="3" fontId="7" fillId="2" borderId="8" xfId="5" applyNumberFormat="1" applyFont="1" applyFill="1" applyBorder="1" applyAlignment="1">
      <alignment horizontal="center" vertical="center" wrapText="1"/>
    </xf>
  </cellXfs>
  <cellStyles count="40">
    <cellStyle name="_~2051727" xfId="9"/>
    <cellStyle name="Comma" xfId="1" builtinId="3"/>
    <cellStyle name="Comma 10" xfId="15"/>
    <cellStyle name="Comma 12" xfId="18"/>
    <cellStyle name="Comma 2" xfId="2"/>
    <cellStyle name="Comma 2 2" xfId="13"/>
    <cellStyle name="Comma 3" xfId="4"/>
    <cellStyle name="Comma 4" xfId="11"/>
    <cellStyle name="Comma 4 2" xfId="36"/>
    <cellStyle name="Comma 5" xfId="39"/>
    <cellStyle name="Comma 6" xfId="8"/>
    <cellStyle name="Comma 6 2" xfId="31"/>
    <cellStyle name="Ledger 17 x 11 in 2" xfId="26"/>
    <cellStyle name="Ledger 17 x 11 in 2 2" xfId="28"/>
    <cellStyle name="Ledger 17 x 11 in_BC QT DIA PHUONG nam 2016" xfId="35"/>
    <cellStyle name="Normal" xfId="0" builtinId="0"/>
    <cellStyle name="Normal 108 2 2" xfId="3"/>
    <cellStyle name="Normal 11" xfId="32"/>
    <cellStyle name="Normal 13 2" xfId="21"/>
    <cellStyle name="Normal 132" xfId="7"/>
    <cellStyle name="Normal 15" xfId="33"/>
    <cellStyle name="Normal 2" xfId="12"/>
    <cellStyle name="Normal 2 18" xfId="27"/>
    <cellStyle name="Normal 2 2" xfId="20"/>
    <cellStyle name="Normal 2 3" xfId="38"/>
    <cellStyle name="Normal 3" xfId="16"/>
    <cellStyle name="Normal 3 2" xfId="19"/>
    <cellStyle name="Normal 35" xfId="34"/>
    <cellStyle name="Normal 4" xfId="25"/>
    <cellStyle name="Normal 44 4 2 2" xfId="29"/>
    <cellStyle name="Normal 44 7 2 2" xfId="5"/>
    <cellStyle name="Normal 44 7 2 4" xfId="30"/>
    <cellStyle name="Normal 5" xfId="6"/>
    <cellStyle name="Normal 6" xfId="24"/>
    <cellStyle name="Normal 7" xfId="37"/>
    <cellStyle name="Normal 86 5" xfId="10"/>
    <cellStyle name="Normal_Bieu mau (CV )" xfId="17"/>
    <cellStyle name="Normal_Bieu mau (CV ) 2" xfId="22"/>
    <cellStyle name="Percent 2" xfId="14"/>
    <cellStyle name="Percent 4" xfId="23"/>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
      <fill>
        <patternFill>
          <bgColor indexed="47"/>
        </patternFill>
      </fill>
    </dxf>
    <dxf>
      <font>
        <condense val="0"/>
        <extend val="0"/>
        <color indexed="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externalLink" Target="externalLinks/externalLink170.xml"/><Relationship Id="rId216" Type="http://schemas.openxmlformats.org/officeDocument/2006/relationships/theme" Target="theme/theme1.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217"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8" Type="http://schemas.openxmlformats.org/officeDocument/2006/relationships/sharedStrings" Target="sharedStrings.xml"/><Relationship Id="rId24" Type="http://schemas.openxmlformats.org/officeDocument/2006/relationships/externalLink" Target="externalLinks/externalLink13.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31" Type="http://schemas.openxmlformats.org/officeDocument/2006/relationships/externalLink" Target="externalLinks/externalLink120.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externalLink" Target="externalLinks/externalLink20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10" Type="http://schemas.openxmlformats.org/officeDocument/2006/relationships/externalLink" Target="externalLinks/externalLink199.xml"/><Relationship Id="rId215" Type="http://schemas.openxmlformats.org/officeDocument/2006/relationships/externalLink" Target="externalLinks/externalLink204.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2" Type="http://schemas.openxmlformats.org/officeDocument/2006/relationships/worksheet" Target="worksheets/sheet2.xml"/><Relationship Id="rId29" Type="http://schemas.openxmlformats.org/officeDocument/2006/relationships/externalLink" Target="externalLinks/externalLink18.xml"/><Relationship Id="rId40" Type="http://schemas.openxmlformats.org/officeDocument/2006/relationships/externalLink" Target="externalLinks/externalLink29.xml"/><Relationship Id="rId115" Type="http://schemas.openxmlformats.org/officeDocument/2006/relationships/externalLink" Target="externalLinks/externalLink104.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1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ungquat\goi3\Form%20nop%20thau\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y4\c\DUONG\279\Hoa\DUONG\ql70\Bang%20TL%20(moi)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qldald_srv01\cbxd\Nguyen%20Hang\Thu%20Hang\CAC%20PHATSINH\My%20Documents\LUONG%20SON%20GT\DT%20Cual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lient_dh4\c\huong\tuan\Cao%20Bang\Thau%20-%20Na%20La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etup\Gia257\GiaOK\95.2ThanhLam_Nghe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ay1\diac1\TenRieng\Huong\dungquat\05-08\KCAD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y1\c\bach\2003\CONGTR~1\XiMang\KIEMTOAN\KTMDCU~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y1\diac1\DINH%20HAI\Dinh%20muc\DMU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roject\Ban%20tinh\HB\Abutment-Anle-Pi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cuong\at-anh\PARKER\My%20Documents\HS00\DTTK\parker\Dieuchinh\Quote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t5\c\PH99\BACNAM\TKKT\DTOAN\dtk48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VUONG\BAOCAO\CUONG\2001\Kurabe\DTTK_5-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_phuong\my%20documents\My%20Documents\DONGIA\99_DG\DGIAXDC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Backup\Chieu\HAIPHONG\TRUSO\CHINHLY\CTCLCH~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ao\TToanGDII-WB\Lo60\My%20Documents\Km4_TQ_HN%20(mo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Exel\HSQTBN\HD2SUA\quyet%20toan%20Vison-lamtha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Dluc\My%20Documents\TUYEN\QT-%20Tinh\T&#181;i%20Ch&#221;nh%20-%20Xu&#169;n%20L&#203;p\T&#181;iCh&#221;nh%20-%20Y&#170;n%20L&#169;m\GocSau(moi).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en%20Quang\Nha%20may%20che\Quyet%20toan%20NM.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ata_Dan\kha%20cong%20trinh%20chu%20mau%20COPY\TAI%20LIEU\BIEN%20PHAP\NAM%202007\VIEN%20KIEM%20SOAT%20TIEN%20DU\VIEN%20KIEM%20SOAT%20TIEN%20DU\XI%20NGHIEP%20KINH\DSCBCNV%20TONG%20H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u%20lieu%20Tong%20hop\Lam%20KH%20&#272;TC\Lam%20KH%2021%20va%2021-25\BC%20nam%202020%20Kh%20nam%202021\BC\KH%20&#272;TC%202021%20ngay%2015.12.2020%20(Q&#272;%20pbv%20cua%20UBND%20tinh)\TH%20Bao%20cao%20XDCB%2010%20thang%20nam%202020%20(cap%20nhat).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_01\c\My%20Documents\hung\NLNT2\Dot3\Dien-%20Ntho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999\DT%20TL477%20keo%20dai.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uyettoan2\c\Hoa\Van%20Giang%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u\d\Mha\279LCII\Trinh21-7\KLchitie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Projects\!Cp2\!Data\!Projects\3%20truong%20hoc%20HN\Bang%20tinh%20gia%20du%20thau-Nguyen%20Tra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Tphuong\BCNCKT\Bcnckt02\PVECC\BInhgas02\2-6-02\9-6-0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469\DTC.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ptkt110cual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WB_2\KTE-MAU.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UONG\Chuong2-QA-PASB1\Chuong2-QA-PASB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ay1\c\TT\HOANG\DUTOAN\QL70B\ql70124mo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atn\ton%20that%20duong%20day.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ay30\Desktop\Tung\Dang-lam\Qtrung-Caicui\TKKT\Khoiluong_TKKT(new).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uyettoan2\c\Mr.Cuong\CT%20Ha%20Tay\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CAPITAL\110TKKT\dongxu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diep\thu%20chi%202002\th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c\F\TKTC-Cau\Calculation\BAN18M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u%20lieu%20Tong%20hop/Ph&#226;n%20b&#7893;%20v&#7889;n/PB%20von%202019/phan%20bo%20von%20dau%20nam%20_%20In/Phan%20bo%20theo%20CDT_2019%20S1.1%20(them%20cot%20loai).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nhung\thienke\tdinh.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i\c\WINDOWS\TEMP\Ngoc%20Que\Report\K\WORKSC~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hung%20th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DucDan\Luu\LONG\b=15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t5\c\Vuha\Tem\LinhXua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ehoach\c\Huy%20Nam\Ho%20Chi%20Minh\Luu%20o%20D%20old\Dutoan\QUANGNAM\NguyenHoang\N-Hoang(KT)duyet%20them%208m.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QUAN%20LY%20HO%20SO\Quyet%20toan%20Ninh%20Binh\Tay%20Thanh.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Minh%20-%20XDCB%202002\DANG%20DUYET\QT-MinhQuang%20C.Hoa\QT-MinhQuang%20CHo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ehoach2\c\dinh-hung\hanoi\lo984E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469\DTC.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Hao\TToanGDII-WB\Lo60\My%20Documents\DToan35KV\TramCatT.Yen-B.X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Dluc\My%20Documents\Hiep\ChongQuaTai\GocSau\GocSau_Nahang(new).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Quyettoan3\c\Hoanganh\THOXUAN\THOXUAN%20QUYET%20TOANC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nhquan1\D\My%20Document\Takhoa\TAKHOA1.xls"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DBQL9A~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Gui%20Dung\Dutoan+TM\My%20Documents\C&#182;ng%20Nghi%20S&#172;n\Gi&#184;%20DT%20g&#227;i%202%20&#174;&#183;%20s&#246;a%20l&#231;i\Hoai%20Nam\Du%20toan\Bong%20Son\CGD%20duyet%20&amp;%20chia%20voi%20533\BS-BT\Dongia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uonglt\dutoan\Luu%20o%20D%20old\Dutoan\QUANGNAM\NguyenHoang\N-Hoang(KT)duyet%20them%208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Hao\TToanGDII-WB\Lo60\WINDOWS\Desktop\My%20Documents\My%20Documents\BKe%20ThToan%20GD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y1\c\TT\DUTOAN\DT%2021A%20Hanam%20TGVLdung.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ay1\D\THUYF\tdienSLa\dt-tdSL-t3-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X.nam\c\Thang%20KT%202001\Ho%20so%20thau\Du%20thau%20Huu%20Lung%20-%20Lang%20So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lan\VSP-th.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TBA110c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TAI%20LIEU%20KE%20TOAN%20Chi%20Hang\TL%20KE%20TOAN%20DANG%20LAM\XN%20BAC%20DAU%20NAM%202007\Dluc\LCD%20Lai%20Xua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Gui%20Dung\Dutoan+TM\BC\BT-TRUNG\dat%20yeu\Bai%20toan%20gieng%20ca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cuong\cuong\2000\CONDENSA\instrumen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Du%20lieu%20Tong%20hop/Ph&#226;n%20b&#7893;%20v&#7889;n/PB%20von%202023/7.%20Dieu%20chinh%20(T10.2023)/UBND%20tinh%20trinh%20H&#272;ND/Du%20thao%20NQ%20-%20sau%20hop%20tham%20tra/Du%20thao%20NQ_Phu%20luc%20dieu%20chinh,%20thu%20hoi,%20bs_sau%20hop%20tham%20tra.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TRUNG.xeplai.6.9.2021/3.BC%20THQH%20khac/N&#259;m%202023/B&#225;o%20c&#225;o%20gi&#7843;i%20ng&#226;n%202023/2023.11.24/2023.11.23%20Tinh%20h&#236;nh%20TT%20c&#7853;p%20nh&#7853;t%202023%20theo%20C&#272;T.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TRUNG.xeplai.6.9.2021/3.BC%20THQH%20khac/N&#259;m%202023/B&#225;o%20c&#225;o%20gi&#7843;i%20ng&#226;n%202023/2023.11.24/PLII.%20BC%20KET%20QUA%20GIAI%20NGAN%20CAC%20HUYEN%2024112023.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TRUNG.xeplai.6.9.2021/3.BC%20THQH%20khac/N&#259;m%202023/B&#225;o%20c&#225;o%20gi&#7843;i%20ng&#226;n%202023/2023.11.24/TI&#7872;N%20&#272;&#7844;T%20C&#193;C%20HUY&#7878;N%202023%20%20(1).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phuc\bao%20cao%20gi&#225;m%20s&#225;t%20&#273;&#7847;u%20t&#432;\Ph&#7909;%20l&#7909;c%20B.03b%20(nhap%20so%20lieu).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My%20Project\CAU%20_%20DUONG\DUONG\Denva-Hatay\Denva-Hatay\Dutoan_xuat\DTLS%20duonglam-HTa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y30\Desktop\TTCP-L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au\c\Toan\PMU5\TDT%20GIAI%20DOAN%20I\KHECOS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03\c\Son\DARANG\Culvert\Check%204+18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ON\Bai-Tap\TKMHB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Khu%201-2%20phuong%20l&#170;%20l&#238;i%20(Giai%20&#174;o&#185;n%20I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uonglt\dutoan\HUONG\HCM_BVTC\DT-cac%20c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an\c\CAM2\MAU\TKKT\Tongk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y1\g\SonCN\Calcul\Pile%20of%20A1(SBNo.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ao\TToanGDII-WB\Lo60\LESO\HsdtCsan\DTHAU\DT2\LAOCAI\MDT67-C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hutho\My%20Project\SONLA\Dutoan_xuat\Dutoan_xuat\dtkttc-hopkt-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Duong%20477%20keo%20dai%20sua\DT%20TL477%20keo%20da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Lam\Du%20toan\DT\Luu\500KV\DN-TBIN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ungquat\goi3\Form%20nop%20thau\PNT-P3.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Mo%20VN%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uc\F\Tang%20465\Be%20cang%20dam\Hai%20Bridge-calculation%20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h_01\c\My%20Documents\hung\NLNT2\Dot3\WINDOWS\Desktop\ngoc\trungma-tkkt.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Bid%20price%20of%20NH%20No.9%20(R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phuong\c\Tphuong\HSthau\HSthau01\Mien%20Bac\Caongan\HSbaogia\Sec_t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y1\D\THUYF\hduong\CNQ-PTAO\DT-kttc-cNQ-PTao-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y1\D\THUYF\ql38\tkkt-ql38-1-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_phuong\my%20documents\My%20Documents\HS99\Cai%20Lan%20Port\Cai%20Lan%20Port%20Expansion%20Project_Package%20I%20(1,3%20&am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huongtm01\tabmis%2016-8\Bichtn\TABMIS\Tabmis_new\Data%20Collection\Mau%20thu%20thap%20DL_rollout\Rollout_Data%20collection%20template%20v1.0\Kho%20bac\RO_Mau%20thu%20thap%20DL_Du%20toan%20dau%20tu%20v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Hao\TToanGDII-WB\Lo60\tha\Tai%20Chinh-%20QT-Hala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ytuan\duytuan\A%20Hong\EXSel\TKKT\Nghia\co%20ma%20-%20e%20tong\Thuy%20van%20cau%20Km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y1\diac1\DINH%20HAI\My%20Documents\C&#171;%20chuy&#170;n\C&#199;u%205%20Th&#168;ng%20Long\C&#199;u%20Ch&#238;%20G&#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Y29\d\Du%20lieu%20khong%20xoa\DUONG\Duan\Chuan\bang%20tinh\Phan%20tich%20kinh%20t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SON\LAM\CAU-BTCT\CAUBTCT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ui%20Dung\Dutoan+TM\SE6380\TOP1\MISS_&#168;&#207;&#161;&#192;\ORIGINAL\&#168;&#207;&#161;&#192;_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Minh%20Quang\s&#246;a%20QTMQ.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cuong\at-anh\PARKER\My%20Documents\HS00\BAOGIA\Mien%20nam\Namconson_SK\09-str~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29\d\Du%20lieu%20khong%20xoa\Tai%20lieu\Duan\yen%20ha%20-%20phu%20man\Phu%20Mau\Phu%20mau%20TKKT\T&#221;nh%20to&#184;n%20&#174;i&#214;n%20n&#168;ng%20ph&#173;&#172;ng%20&#184;n%20ch&#228;n\Phu%20mau%203\Bieu%20d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ANG\D\LT\DONGIA\DGnuo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ient_dh3\c\QUY\QUYETTOA\QTQUY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TVTK2-306JSC\Desktop\DT%20Huoi%20Man%20nop%20(13.6.07)\Thuy\Duong%20477%20keo%20dai%20sua\DT%20TL477%20keo%20da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luc\My%20Documents\Hiep\ChongQuaTai\Km4\Km4_TQ_HN%20(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luc\LCD%20Lai%20Xua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qt_01\c\hien\trinh%20xuyen\ChiDinhThau110ThoXuan.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ay10\TRANTIEM\WINDOWS\Desktop\TranTiem\Bac%20Kan\Vantung\Thuyet%20minh%20-%20Du%20toan\dau%20CA%20huyen\DT-%20Thanh%20Co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1\c\My%20Documents\KH-KT\PHAMTHUHUONG\PHAMHUONG\Phan%20Tich%20Vat%20Tu\DIEMDENKHEVE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Ph&#173;&#172;ng%20Th&#182;o\Tuy&#170;n%20Quang\TQ%20s&#246;a%20v&#210;\Nga\Tuy&#170;n%20Quang\C&#199;u%20nh&#169;n%20m&#244;c\TKHC%20BBNT%20CN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y2\c\My%20Documents\Nguyen\Gia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Hiep\My%20Documents\A%20Kham\New%20Folder\du%20lieu\hoa%20binh\Giang\Ctao%20luoi%20khu%20Chau%20Giang%20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hi_kh\huong_xl1\DO-HUONG\GT-BO\TKTC10-8\phong%20nen\DT-THL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Viet\d\VIET\4D-HG\GOCSOI\QLVNHO~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Project\Ban%20tinh\HB\thac-coc-duyet-mcgiu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HOA\LVTD\MSOffice\EXCEL\LUC\DT%20DZ%2022+TBA%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L&#185;ng%20S&#172;n\Lang%20Gai%20-%20Lang%20S&#172;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hau\c\Toan\PMU5\TDT%20GIAI%20DOAN%20I\LVTRIN~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Gui%20Dung\Dutoan+TM\1A-1\Thuy\236%20IP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ui%20Dung\Dutoan+TM\Dung\thamkhao\CacphanmemTT\Tinhlun\TINH_LUN_LK1_Gd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 val="Sheet1"/>
      <sheetName val="Sheet2"/>
      <sheetName val="Sheet3"/>
      <sheetName val="Sheet4"/>
      <sheetName val="Sheet5"/>
      <sheetName val="Sheet6"/>
      <sheetName val="Sheet7"/>
      <sheetName val="Sheet8"/>
      <sheetName val="Sheet9"/>
      <sheetName val="Sheet10"/>
      <sheetName val="DATA"/>
      <sheetName val="DIALOG"/>
      <sheetName val="Macro1"/>
      <sheetName val="EIRR&gt;1&lt;1"/>
      <sheetName val="EIRR&gt; 2"/>
      <sheetName val="EIRR&lt;2"/>
    </sheetNames>
    <sheetDataSet>
      <sheetData sheetId="0" refreshError="1"/>
      <sheetData sheetId="1" refreshError="1"/>
      <sheetData sheetId="2" refreshError="1"/>
      <sheetData sheetId="3" refreshError="1">
        <row r="74">
          <cell r="F74">
            <v>38074.024000000005</v>
          </cell>
        </row>
        <row r="126">
          <cell r="E126">
            <v>405755</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sheetData sheetId="1"/>
      <sheetData sheetId="2"/>
      <sheetData sheetId="3"/>
      <sheetData sheetId="4" refreshError="1">
        <row r="15">
          <cell r="A15" t="b">
            <v>1</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henh lech vat tu"/>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SITE-E"/>
      <sheetName val="ALLOWANCE"/>
      <sheetName val="MH RATE"/>
      <sheetName val="Keothep"/>
      <sheetName val="Re-bar"/>
      <sheetName val="차액보증"/>
      <sheetName val="DLDTLN"/>
      <sheetName val="Sheet3"/>
      <sheetName val="Config"/>
      <sheetName val="DMCP"/>
      <sheetName val="HS_TDT"/>
      <sheetName val="Đơn Giá "/>
      <sheetName val="Trạm biến áp"/>
      <sheetName val="???S"/>
      <sheetName val="???"/>
      <sheetName val="??"/>
      <sheetName val="HÐ ngoài"/>
      <sheetName val="??????"/>
      <sheetName val="HÐ_ngoài"/>
      <sheetName val="금융비용"/>
      <sheetName val="입찰안"/>
      <sheetName val="BGD"/>
      <sheetName val="KCS"/>
      <sheetName val="KD"/>
      <sheetName val="KT"/>
      <sheetName val="KTNL"/>
      <sheetName val="KH"/>
      <sheetName val="PX-SX"/>
      <sheetName val="TC"/>
      <sheetName val="Lcau - Lxuc"/>
      <sheetName val="EXTERNAL"/>
      <sheetName val="LaborPY"/>
      <sheetName val="LaborKH"/>
      <sheetName val="Equip "/>
      <sheetName val="Material"/>
      <sheetName val="damgiua"/>
      <sheetName val="dgct"/>
      <sheetName val="WT-LIST"/>
      <sheetName val="Diện tích"/>
      <sheetName val="1_Khái toán"/>
      <sheetName val="ironmongery"/>
      <sheetName val="Bill 1_Quy dinh chung"/>
      <sheetName val="1.R18 BF"/>
      <sheetName val="A"/>
      <sheetName val="G"/>
      <sheetName val="F-B"/>
      <sheetName val="H-J"/>
      <sheetName val="6.External works-R18"/>
      <sheetName val="Chi tiet XD TBA"/>
      <sheetName val="Giá"/>
      <sheetName val="DM1776"/>
      <sheetName val="DM228"/>
      <sheetName val="DM4970"/>
      <sheetName val="Camay_DP"/>
      <sheetName val="DM6061"/>
      <sheetName val="Luong2"/>
      <sheetName val="7606-TBA"/>
      <sheetName val="7606-ĐZ"/>
      <sheetName val="Data Input"/>
      <sheetName val="CT1"/>
      <sheetName val="dg7606"/>
      <sheetName val="Gia vat tu"/>
      <sheetName val="CT-35"/>
      <sheetName val="CT-0.4KV"/>
      <sheetName val="DM 67"/>
      <sheetName val="DG1426"/>
      <sheetName val="KH-Q1,Q2,01"/>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MTL$-INTER"/>
      <sheetName val="KL Chi tiết Xây tô"/>
      <sheetName val="Barrem"/>
      <sheetName val="07Base Cost"/>
      <sheetName val="rate material"/>
      <sheetName val="DTOAN"/>
      <sheetName val="Chi tiet KL"/>
      <sheetName val="Tổng hợp KL"/>
      <sheetName val="BM"/>
      <sheetName val="Xay lapduongR3"/>
      <sheetName val="chiettinh"/>
      <sheetName val="XD"/>
      <sheetName val="Cuongricc"/>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TXL"/>
      <sheetName val="7606"/>
      <sheetName val="6PILE  (돌출)"/>
      <sheetName val="6MONTHS"/>
      <sheetName val="DG7606DZ"/>
      <sheetName val="6787CWFASE2CASE2_00.xls"/>
      <sheetName val="T&amp;D"/>
      <sheetName val="list"/>
      <sheetName val="Income Statement"/>
      <sheetName val="Shareholders' Equity"/>
      <sheetName val="I-KAMAR"/>
      <sheetName val="DETAIL "/>
      <sheetName val="Phan khai KLuong"/>
      <sheetName val="Duphong"/>
      <sheetName val="CE(E)"/>
      <sheetName val="CE(M)"/>
      <sheetName val="Project Data"/>
      <sheetName val="負荷集計（断熱不燃）"/>
      <sheetName val="Equipment"/>
      <sheetName val="DT_THAU"/>
      <sheetName val="말뚝지지력산정"/>
      <sheetName val="04 - XUONG DET B"/>
      <sheetName val="CTGX"/>
      <sheetName val="CTG-1"/>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GTTBA"/>
      <sheetName val="____"/>
      <sheetName val="___S"/>
      <sheetName val="___"/>
      <sheetName val="__"/>
      <sheetName val="______"/>
      <sheetName val="NHATKY"/>
      <sheetName val="Loại Vật tư"/>
      <sheetName val="GAEYO"/>
      <sheetName val="Vat tu XD"/>
      <sheetName val="INFO"/>
      <sheetName val="Summary"/>
      <sheetName val="실행"/>
      <sheetName val="갑지1"/>
      <sheetName val="Duc_bk"/>
      <sheetName val="DonGiaLD"/>
      <sheetName val="CANDOI"/>
      <sheetName val="MATK"/>
      <sheetName val="Standardwerte"/>
      <sheetName val="BKBANRA"/>
      <sheetName val="BKMUAVAO"/>
      <sheetName val="Đầu tư"/>
      <sheetName val="dg tphcm"/>
      <sheetName val="Measure 1306"/>
      <sheetName val="0"/>
      <sheetName val="tonghop"/>
      <sheetName val="DATA2"/>
      <sheetName val="토공"/>
      <sheetName val="Formwork"/>
      <sheetName val="RAB_AR&amp;STR2"/>
      <sheetName val="chi_tiet_TBA2"/>
      <sheetName val="chi_tiet_C2"/>
      <sheetName val="Customize_Your_Purchase_Order2"/>
      <sheetName val="CHITIET_VL-NC-TT-3p1"/>
      <sheetName val="HĐ_ngoài1"/>
      <sheetName val="XT_Buoc_31"/>
      <sheetName val="dongia_(2)1"/>
      <sheetName val="S-curve_1"/>
      <sheetName val="So_doi_chieu_LC1"/>
      <sheetName val="Adix_A1"/>
      <sheetName val="project_management"/>
      <sheetName val="MAIN_GATE_HOUSE"/>
      <sheetName val="REINF_"/>
      <sheetName val="MH_RATE"/>
      <sheetName val="Du_toan"/>
      <sheetName val="Bang_KL"/>
      <sheetName val="Trạm_biến_áp"/>
      <sheetName val="Equip_"/>
      <sheetName val="A1_CN"/>
      <sheetName val="Đầu_vào"/>
      <sheetName val="Lcau_-_Lxuc"/>
      <sheetName val="Đơn_Giá_"/>
      <sheetName val="TONG_HOP_T5_1998"/>
      <sheetName val="Chenh_lech_vat_tu"/>
      <sheetName val="Diện_tích"/>
      <sheetName val="1_Khái_toán"/>
      <sheetName val="Chi_tiet_XD_TBA"/>
      <sheetName val="CT-0_4KV"/>
      <sheetName val="rate_material"/>
      <sheetName val="KL_Chi_tiết_Xây_tô"/>
      <sheetName val="Phan_khai_KLuong"/>
      <sheetName val="Bill_1_Quy_dinh_chung"/>
      <sheetName val="1_R18_BF"/>
      <sheetName val="6_External_works-R18"/>
      <sheetName val="Project_Data"/>
      <sheetName val="07Base_Cost"/>
      <sheetName val="04_-_XUONG_DET_B"/>
      <sheetName val="Chi_tiet_KL"/>
      <sheetName val="Tổng_hợp_KL"/>
      <sheetName val="_03"/>
      <sheetName val="chieu_day_san"/>
      <sheetName val="Podium_Concrete_Works"/>
      <sheetName val="KLCT-_TOWER"/>
      <sheetName val="KLCT-_PODIUM"/>
      <sheetName val="Gia_thanh_chuoi_su"/>
      <sheetName val="Tiep_dia"/>
      <sheetName val="Don_gia_vung_III-Can_Tho"/>
      <sheetName val="Area_Cal"/>
      <sheetName val="Elect_(3)"/>
      <sheetName val="plan&amp;section_of_foundation"/>
      <sheetName val="design_criteria"/>
      <sheetName val="Bond_수수료_계산_포맷"/>
      <sheetName val="ITB_COST"/>
      <sheetName val="PAGE_1"/>
      <sheetName val="6PILE__(돌출)"/>
      <sheetName val="HÐ_ngoài1"/>
      <sheetName val="EIRR&gt;_2"/>
      <sheetName val="DETAIL_"/>
      <sheetName val="gia cong tac"/>
      <sheetName val="D&amp;W"/>
      <sheetName val="DTICH"/>
      <sheetName val="DUCVIETPQ"/>
      <sheetName val="INFOR-ST"/>
      <sheetName val="T.KÊ K.CẤU"/>
      <sheetName val="TH MTC"/>
      <sheetName val="TH N.Cong"/>
      <sheetName val="TH Vat tu"/>
      <sheetName val="Setting"/>
      <sheetName val="SP10"/>
      <sheetName val="Settings"/>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Equipment list (PAC)"/>
      <sheetName val="計算条件"/>
      <sheetName val="TINH KHOI LUONG"/>
      <sheetName val="DATA BASE"/>
      <sheetName val="Mat_Source"/>
      <sheetName val="入力作成表"/>
      <sheetName val="LEGEND"/>
      <sheetName val="CPA"/>
      <sheetName val="Bill 01 - CTN"/>
      <sheetName val="Bill 2.2 Villa 2 beds"/>
      <sheetName val="Sheet4"/>
      <sheetName val="Supplier"/>
      <sheetName val=" Bill.5-Earthing.2 - Add Works"/>
      <sheetName val="BIDDING-SUM"/>
      <sheetName val="BOQ건축"/>
      <sheetName val="GV1-D13 (Casement door)"/>
      <sheetName val="DK"/>
      <sheetName val="Alat"/>
      <sheetName val="Analisa Gabungan"/>
      <sheetName val="Sub"/>
      <sheetName val="Isolasi Luar Dalam"/>
      <sheetName val="Isolasi Luar"/>
      <sheetName val="NOTE"/>
      <sheetName val="database"/>
      <sheetName val="inpukeoI"/>
      <sheetName val="Tower - Concrete Works"/>
      <sheetName val="Dia"/>
      <sheetName val="DG-TNHC-85"/>
      <sheetName val="Harga ME "/>
      <sheetName val="TK-COL"/>
      <sheetName val="02_Dulieu_Cua"/>
      <sheetName val="ESTI."/>
      <sheetName val="KL san lap"/>
      <sheetName val="PEDESB"/>
      <sheetName val="DL"/>
      <sheetName val="Bill-04 ket cau thap- UNI"/>
      <sheetName val="Cửa"/>
      <sheetName val="IBASE"/>
      <sheetName val="Door and window"/>
      <sheetName val="NVL"/>
      <sheetName val="DLdauvao"/>
      <sheetName val="CẤP THOÁT NƯỚC"/>
      <sheetName val="PRI-LS"/>
      <sheetName val="NKC6"/>
      <sheetName val="Cước VC + ĐM CP Tư vấn"/>
      <sheetName val="Hệ số"/>
      <sheetName val="THDT goi thau TB"/>
      <sheetName val="Tien do TV"/>
      <sheetName val="QD957"/>
      <sheetName val="Bang trong luong rieng thep"/>
      <sheetName val="DTXD"/>
      <sheetName val="JP_List"/>
      <sheetName val="SUBS"/>
      <sheetName val="Feeds"/>
      <sheetName val="final list 2005"/>
      <sheetName val="final_list_2005"/>
      <sheetName val="WORKINGS"/>
      <sheetName val="LV data"/>
      <sheetName val="CPDDII"/>
      <sheetName val="Chenh lech ca may"/>
      <sheetName val="TLg CN&amp;Laixe"/>
      <sheetName val="TLg CN&amp;Laixe (2)"/>
      <sheetName val="TLg Laitau"/>
      <sheetName val="TLg Laitau (2)"/>
      <sheetName val="bridge # 1"/>
      <sheetName val="HMCV"/>
      <sheetName val="CauKien"/>
      <sheetName val="VND"/>
      <sheetName val="Buy vs. Lease Car"/>
      <sheetName val="A1"/>
      <sheetName val="Chi tiet"/>
      <sheetName val="新规"/>
      <sheetName val="Master"/>
      <sheetName val="Code"/>
      <sheetName val="Budget Code"/>
      <sheetName val="TH_CPTB"/>
      <sheetName val="CP Khac cuoc VC"/>
      <sheetName val="PS-Labour_M"/>
      <sheetName val="daf-3(OK)"/>
      <sheetName val="daf-7(OK)"/>
      <sheetName val="subcon sched"/>
      <sheetName val="Hardware"/>
      <sheetName val="HWW"/>
      <sheetName val="PRE (E)"/>
      <sheetName val="SourceData"/>
      <sheetName val="Bang 3_Chi tiet phan Dz"/>
      <sheetName val="KHOI LUONG"/>
      <sheetName val="SEX"/>
      <sheetName val="HVAC.BLOCK B4"/>
      <sheetName val="BẢNG KHỐI LƯỢNG TỔNG HỢP"/>
      <sheetName val="CTKL KTX HT"/>
      <sheetName val="DANHMUC"/>
      <sheetName val="Z"/>
      <sheetName val="2.Chiet tinh"/>
      <sheetName val="NHÀ NHẬP LIỆU"/>
      <sheetName val="MÓNG SILO"/>
      <sheetName val="Tong du toan"/>
      <sheetName val="Bill 2 - ketcau"/>
      <sheetName val="DongiaVL2"/>
      <sheetName val="Chi tiet lan can"/>
      <sheetName val="13-Cốt thép (10mm&lt;D≤18mm) FO16"/>
      <sheetName val="du lieu du toan"/>
      <sheetName val="Loại_Vật_tư"/>
      <sheetName val="DM_67"/>
      <sheetName val="Đầu_tư"/>
      <sheetName val="dg_tphcm"/>
      <sheetName val="T_KÊ_K_CẤU"/>
      <sheetName val="4_PTDG"/>
      <sheetName val="A1,_May"/>
      <sheetName val="Vat_lieu"/>
      <sheetName val="Door_and_window"/>
      <sheetName val="Xay_lapduongR3"/>
      <sheetName val="wsLists"/>
      <sheetName val="PU_ITALY_4"/>
      <sheetName val="Tro_giup4"/>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Don gia chi tiet DIEN 2"/>
      <sheetName val="Ca máy"/>
      <sheetName val="Dự toán"/>
      <sheetName val="Đơn Giá TH"/>
      <sheetName val="Nhân công"/>
      <sheetName val="Phân tích"/>
      <sheetName val="C.P Thiết bị"/>
      <sheetName val="T.H Kinh phí"/>
      <sheetName val="Vật tư"/>
      <sheetName val="Trang bìa"/>
      <sheetName val="Luong NII"/>
      <sheetName val="Cpbetong"/>
      <sheetName val="366fun"/>
      <sheetName val="DM_60606061"/>
      <sheetName val="DINH MUC THI NGHIEM"/>
      <sheetName val="CUOCVC"/>
      <sheetName val="Luong NI"/>
      <sheetName val="Vatlieu"/>
      <sheetName val="CT"/>
      <sheetName val="DTCTchung"/>
      <sheetName val="cuocbd"/>
      <sheetName val="CUOC"/>
      <sheetName val="Dlieu dau vao"/>
      <sheetName val="OT"/>
      <sheetName val="Gia_vat_tu1"/>
      <sheetName val="Ky_Lam_Bridge1"/>
      <sheetName val="Provisional_Sums_Item1"/>
      <sheetName val="Gas_Pressure_Welding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VC.xd"/>
      <sheetName val="Gia.VLTB"/>
      <sheetName val="B.Luong"/>
      <sheetName val="C.May"/>
      <sheetName val="don_giaQB"/>
      <sheetName val="dm 366"/>
      <sheetName val="DM 6060"/>
      <sheetName val="DM_4970"/>
      <sheetName val="TK-TUBU"/>
      <sheetName val="DGIA"/>
      <sheetName val="TT"/>
      <sheetName val="Chi tiet -tong 9 thang"/>
      <sheetName val="BangMa"/>
      <sheetName val="DG 1426"/>
      <sheetName val="gtrinh"/>
      <sheetName val="NEW-PANEL"/>
      <sheetName val="dutoan"/>
      <sheetName val="Gvlch"/>
      <sheetName val="DGLX"/>
      <sheetName val="dghn"/>
      <sheetName val="DM7606"/>
      <sheetName val="XDM22"/>
      <sheetName val="MAIN_GATE_HOUSE1"/>
      <sheetName val="Commercial_value1"/>
      <sheetName val="DinhMuc"/>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7606(TT01)"/>
      <sheetName val="7606TBA(TT01)"/>
      <sheetName val="DG7606TBA"/>
      <sheetName val="CTTN"/>
      <sheetName val="Luong_Cnhan"/>
      <sheetName val="DMTN"/>
      <sheetName val="VatTU"/>
      <sheetName val="Thongtin"/>
      <sheetName val="DGiaT"/>
      <sheetName val="DGiaTN"/>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Main"/>
      <sheetName val="Pric塅䕃"/>
      <sheetName val="#REF!"/>
      <sheetName val="BOQ THAN"/>
      <sheetName val="1_MV"/>
      <sheetName val="Unit_Div6"/>
      <sheetName val="Open"/>
      <sheetName val="Function"/>
      <sheetName val="Noisuy-LLL"/>
      <sheetName val="DL ĐẦU VÀO"/>
      <sheetName val="CTEMCOST"/>
      <sheetName val="Active"/>
      <sheetName val="PMS"/>
      <sheetName val="D &amp; W sizes"/>
      <sheetName val="Analisa &amp; Upah"/>
      <sheetName val="Ktmo"/>
      <sheetName val="Purchase Order"/>
      <sheetName val="경비2내역"/>
      <sheetName val="Du lieu"/>
      <sheetName val="Cash2"/>
      <sheetName val="Markup"/>
      <sheetName val="cash budget"/>
      <sheetName val="Criteria"/>
      <sheetName val="ICGSIP"/>
      <sheetName val="BocXep"/>
      <sheetName val="VCBo"/>
      <sheetName val="VCThuy"/>
      <sheetName val="Phan tich"/>
      <sheetName val="GOC-KO IN"/>
      <sheetName val="INPUT-STR"/>
      <sheetName val="REF"/>
      <sheetName val="CT Thang Mo"/>
      <sheetName val="CT  PL"/>
      <sheetName val="dongia _2_"/>
      <sheetName val="FAB별"/>
      <sheetName val="Thép CKN"/>
      <sheetName val="TMinh"/>
      <sheetName val="MAU 8A"/>
      <sheetName val="MAU 8B"/>
      <sheetName val="MAU 9"/>
      <sheetName val="MAU 10"/>
      <sheetName val="TLuong"/>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SORT"/>
      <sheetName val="外気負荷"/>
      <sheetName val="02. PTDG"/>
      <sheetName val="Chiết tính"/>
      <sheetName val="DK1.Don gia"/>
      <sheetName val="Don gia (khong in)"/>
      <sheetName val="1.MONG 1-2"/>
      <sheetName val="TB NẶNG"/>
      <sheetName val="Du tru CP-Bieu 01"/>
      <sheetName val="Dự thầu"/>
      <sheetName val="Nhap VT oto"/>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Brick"/>
      <sheetName val="Bill 2-Road HR2"/>
      <sheetName val="Bill 3 - Softscape HR2"/>
      <sheetName val="wk prgs"/>
      <sheetName val="sort2"/>
      <sheetName val="MTL(AG)"/>
      <sheetName val="소일위대가코드표"/>
      <sheetName val="DATA1"/>
      <sheetName val="Ｎｏ.13"/>
      <sheetName val="tra_vat_lieu"/>
      <sheetName val="DGchitiet "/>
      <sheetName val="Ma don vi"/>
      <sheetName val="bang cc"/>
      <sheetName val="見積書"/>
      <sheetName val="TNHC"/>
      <sheetName val="Bill No.3 - Prov. Sum (Ph2&amp;3)"/>
      <sheetName val="TH TN"/>
      <sheetName val="Dongiaxd"/>
      <sheetName val="TK chi tiet"/>
      <sheetName val="CDTK"/>
      <sheetName val="Hao phí"/>
      <sheetName val="NHATKYC"/>
      <sheetName val="BCX_NL"/>
      <sheetName val="trialth"/>
      <sheetName val="1"/>
      <sheetName val="PCCC"/>
      <sheetName val="AG Pipe Qty Analysis"/>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DMCT"/>
      <sheetName val="CĂN HỘ T16-17 "/>
      <sheetName val="TRỤC ĐỨNG THOÁT BẨN T15-17"/>
      <sheetName val="TRỤC ĐỨNG TM T15-17"/>
      <sheetName val="Tổng GT"/>
      <sheetName val="GT"/>
      <sheetName val="KL"/>
      <sheetName val="Chi tiết KL"/>
      <sheetName val="khấu trừ phạt"/>
      <sheetName val="GT  KHAU TRU"/>
      <sheetName val="HAO HUT VAT TU (2)"/>
      <sheetName val="cao độ"/>
      <sheetName val="Tongke"/>
      <sheetName val="đọc số"/>
      <sheetName val="CP HMC"/>
      <sheetName val="2.1Warehouse 1"/>
      <sheetName val="Specs"/>
      <sheetName val="Data.Wall"/>
      <sheetName val="THEP TAM"/>
      <sheetName val="THEP HÌNH"/>
      <sheetName val="THEP HINH"/>
      <sheetName val="XA GO"/>
      <sheetName val="BANG TRA"/>
      <sheetName val="HỆ THỐNG PHÒNG CHÁY CHỮA CHÁY"/>
      <sheetName val="HỆ THỐNG CẤP THOÁT NƯỚC"/>
      <sheetName val="HỆ THỐNG ĐHKK"/>
      <sheetName val="MÁY PHÁT ĐIỆN"/>
      <sheetName val="HỆ THỐNG ĐIỆN"/>
      <sheetName val="Thiết bị chính"/>
      <sheetName val="Structure data"/>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물량표"/>
      <sheetName val="VT190111"/>
      <sheetName val="TONG HOP"/>
      <sheetName val="phan tic chi tiet"/>
      <sheetName val=""/>
      <sheetName val="gui BKCT"/>
      <sheetName val="lam_moi"/>
      <sheetName val="Gia vat lieu"/>
      <sheetName val="Precios unitarios AXH"/>
      <sheetName val="Rate1"/>
      <sheetName val="TH VL, NC, DDHT Thanhphuoc"/>
      <sheetName val="전기"/>
      <sheetName val="3. CNT"/>
      <sheetName val="unit price list(M)"/>
      <sheetName val="So lieu chung"/>
      <sheetName val="Notes"/>
      <sheetName val="1.2 Staff Schedule"/>
      <sheetName val="0. Input"/>
      <sheetName val="BẢNG ÁP GIÁ (in)"/>
      <sheetName val="NT (KL) IN"/>
      <sheetName val="DOM D2"/>
      <sheetName val="nhà ăn"/>
      <sheetName val="Công nhật"/>
      <sheetName val="btkt cột"/>
      <sheetName val="THÉP"/>
      <sheetName val="T2-3"/>
      <sheetName val="Doi so"/>
      <sheetName val="SPEC"/>
      <sheetName val="VO-PS02-XD"/>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Door_and_window1"/>
      <sheetName val="Ma_don_vi"/>
      <sheetName val="bang_cc"/>
      <sheetName val="유림콘도"/>
      <sheetName val="유림골조"/>
      <sheetName val="Btra"/>
      <sheetName val="INF"/>
      <sheetName val="MTO REV.2(ARMOR)"/>
      <sheetName val="ReadFirst"/>
      <sheetName val="Cotthep.NPT"/>
      <sheetName val="vl.nc.mtc"/>
      <sheetName val="Bill Prelim-CDT"/>
      <sheetName val="Prelims"/>
      <sheetName val="Bill BPTC-CDT"/>
      <sheetName val="Chi tiết BPTC"/>
      <sheetName val="Bill BPTC-CDT (PA MCT CDT)"/>
      <sheetName val="Chi tiết BPTC (PA MCT CDT)"/>
      <sheetName val="M1-XL-1c"/>
      <sheetName val="TOSHIBA-Structure"/>
      <sheetName val="1.Civil (Org)"/>
      <sheetName val="villa"/>
      <sheetName val="BQ-E20-02(Rp)"/>
      <sheetName val="F4-F7"/>
      <sheetName val="DM-VNT ko sd"/>
      <sheetName val="KL THEP  GIAM DO DUNG COUPLER"/>
      <sheetName val="01.KL THÉP NHẬP VỀ"/>
      <sheetName val="BBLMHT"/>
      <sheetName val="2. NT VLDV"/>
      <sheetName val="GHI CHU"/>
      <sheetName val="1.BB LMHT"/>
      <sheetName val="PERSONNELIST"/>
      <sheetName val="1. Office"/>
      <sheetName val="Bê tông bảo vệ"/>
      <sheetName val="01. Data"/>
      <sheetName val="Neo, nối cốt thép dầm, cột"/>
      <sheetName val="Uốn móc cốt thép"/>
      <sheetName val="Tiêu chuẩn cốt thép"/>
      <sheetName val="A6"/>
      <sheetName val="KL thep lam sat"/>
      <sheetName val="Steel"/>
      <sheetName val="Order"/>
      <sheetName val="Data-year2001i"/>
      <sheetName val="Tien Thuong"/>
      <sheetName val="NC XL 6T cuoi 01 CTy"/>
      <sheetName val="Data -6T dau"/>
      <sheetName val="Cong 6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125x125"/>
      <sheetName val="Bảng đo bóc KL OLK-09"/>
      <sheetName val="6.3 CHI TIET OLK-09"/>
      <sheetName val="날개벽수량표"/>
      <sheetName val="B3A - TOWER A"/>
      <sheetName val="Annex B"/>
      <sheetName val="음료실행"/>
      <sheetName val="내역서을지"/>
      <sheetName val="TLG Type"/>
      <sheetName val="1.San "/>
      <sheetName val="Tong hop vat tu"/>
      <sheetName val="Assumptions"/>
      <sheetName val="KHOI LUONG15-4"/>
      <sheetName val="HS"/>
      <sheetName val="Dot 4"/>
      <sheetName val="Chi phi van chuyen"/>
      <sheetName val="XLR_NoRangeSheet"/>
      <sheetName val="工艺分类库"/>
      <sheetName val="DLDT"/>
      <sheetName val="Dgia vat tu"/>
      <sheetName val="Don gia_III"/>
      <sheetName val="D÷ liÖu"/>
      <sheetName val="HRG BHN"/>
      <sheetName val="CĂN ĐH"/>
      <sheetName val="Q.A01.2-Sh"/>
      <sheetName val="TH các CC"/>
      <sheetName val="Duthau"/>
      <sheetName val="개산공사비"/>
      <sheetName val="Gld"/>
      <sheetName val="Gxd"/>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DMSC"/>
      <sheetName val="Heso DZ"/>
      <sheetName val="DGiaDZ"/>
      <sheetName val="A6,MAY"/>
      <sheetName val="DG_BINH THUAN"/>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2.CDPS"/>
      <sheetName val="Danh mục"/>
      <sheetName val="Calculation"/>
      <sheetName val="4 CĂN"/>
      <sheetName val="Div26 - Elect"/>
      <sheetName val="DT hợp đồng"/>
      <sheetName val="Bảng KL đợt 1"/>
      <sheetName val="Bieu gia HD"/>
      <sheetName val="7.Khau tru "/>
      <sheetName val="Don gia NC"/>
      <sheetName val="Method_BouyancyFactor"/>
      <sheetName val="Method_PressureArea"/>
      <sheetName val="InputData"/>
      <sheetName val="B-2  (DPP)"/>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Inputs_Sens"/>
      <sheetName val="IS_Sum_CM"/>
      <sheetName val="gia vt,nc,may"/>
      <sheetName val="DZ 22KV"/>
      <sheetName val="Financ. Overview"/>
      <sheetName val="Toolbox"/>
      <sheetName val="TINH GIA - SAN XUAT Vertico"/>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PNT_QUOT__3"/>
      <sheetName val="COAT_WRAP_QIOT__3"/>
      <sheetName val="DGIAgoi1"/>
      <sheetName val="Classification"/>
      <sheetName val="13.BANG CT"/>
      <sheetName val="14.MMUS GIUA NHIP"/>
      <sheetName val="4.HSPBngang"/>
      <sheetName val="6.Tinh tai"/>
      <sheetName val="2 NSl"/>
      <sheetName val="17.US CHU tho a_b"/>
      <sheetName val="15.MMUS GOI"/>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5.2.1 Đo bóc KL OLK-06"/>
      <sheetName val="Kyhieuloptratsonba"/>
      <sheetName val="BTK-Dai Hoc Kien Giang"/>
      <sheetName val="PV Graph Data"/>
      <sheetName val="GJ_06"/>
      <sheetName val="doanh thu"/>
      <sheetName val="Dutoan KL"/>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BANRA"/>
      <sheetName val="PTVT"/>
      <sheetName val="GIÁ DỰ THẦU 30 CĂN"/>
      <sheetName val="datatt"/>
      <sheetName val="Tổng hợp KPHM"/>
      <sheetName val="Cong"/>
      <sheetName val="Dinh muc"/>
      <sheetName val="TDTKP"/>
      <sheetName val="DK-KH"/>
      <sheetName val="QUO"/>
      <sheetName val="Annual_CFs_Asset"/>
      <sheetName val="BT3"/>
      <sheetName val="Hệ_qố2"/>
      <sheetName val="MB.DT.02"/>
      <sheetName val="01-&gt;12"/>
      <sheetName val="Article"/>
      <sheetName val="electrical"/>
      <sheetName val="So sanh"/>
      <sheetName val="SUMDETAIL"/>
      <sheetName val="Factory"/>
      <sheetName val="Matchung"/>
      <sheetName val="BU LONG"/>
      <sheetName val="ĐNVT"/>
      <sheetName val="ĐNBL"/>
      <sheetName val="CTLK"/>
      <sheetName val="DG Chi tiet"/>
      <sheetName val=" 1710 HOINGHINLD"/>
      <sheetName val="99"/>
      <sheetName val="99 (2)"/>
      <sheetName val="134 "/>
      <sheetName val="DG-1776KV4"/>
      <sheetName val="DG 4970"/>
      <sheetName val="THCT"/>
      <sheetName val="DM-1776"/>
      <sheetName val="DT"/>
      <sheetName val="Giathau"/>
      <sheetName val="KS tuyen"/>
      <sheetName val="THTL"/>
      <sheetName val="CP(dz)"/>
      <sheetName val="Bang chiet tinh TBA"/>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Painting"/>
      <sheetName val="영동(D)"/>
      <sheetName val="EQUIP LIST"/>
      <sheetName val="Electrical Works"/>
      <sheetName val="H_T_ INCOMING SYSTEM"/>
      <sheetName val="CTDZTA(5)"/>
      <sheetName val="THONG SO"/>
      <sheetName val="Đơn giá chi tiết TN 39"/>
      <sheetName val="Thuyết minh"/>
      <sheetName val="Đơn giá máy"/>
      <sheetName val="Tính giá NC"/>
      <sheetName val="SL cước"/>
      <sheetName val="Gia VT-TB"/>
      <sheetName val="noi suy xa"/>
      <sheetName val="noi suy xa thu hoi"/>
      <sheetName val="DT. NHA XUONG"/>
      <sheetName val="DI_ESTI"/>
      <sheetName val="4.2.1 Đo bóc KL OLK-06"/>
      <sheetName val="4.1.1 CHI TIET OLK-06"/>
      <sheetName val="EQT-ESTN"/>
      <sheetName val="Cash Flow"/>
      <sheetName val="Yield"/>
      <sheetName val="ABUT수량-A1"/>
      <sheetName val="THKP957"/>
      <sheetName val="Tiên lượng"/>
      <sheetName val="DCQ"/>
      <sheetName val="DCS"/>
      <sheetName val="DD"/>
      <sheetName val="Items"/>
      <sheetName val="Detail"/>
      <sheetName val="¥ "/>
      <sheetName val="KLall"/>
      <sheetName val="dulieumong"/>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Bù giá CM"/>
      <sheetName val="DLTA"/>
      <sheetName val="Luong BN"/>
      <sheetName val="Luong TB"/>
      <sheetName val="Ca may TB"/>
      <sheetName val="Ca máy BN"/>
      <sheetName val="Vật liệu"/>
      <sheetName val="LX -TT05"/>
      <sheetName val="NC Moi TT05"/>
      <sheetName val="CAUDIT"/>
      <sheetName val="Bia lot"/>
      <sheetName val="DSKH"/>
      <sheetName val="DT san XD-So lieu cu"/>
      <sheetName val="係数"/>
      <sheetName val="8521"/>
      <sheetName val="Package1"/>
      <sheetName val="Tong DT"/>
      <sheetName val="phan tich don gia"/>
      <sheetName val="Chu dau tu"/>
      <sheetName val="AASHTO92"/>
      <sheetName val="NTKL"/>
      <sheetName val="g-vl"/>
      <sheetName val="112016"/>
      <sheetName val="Bán đợt 1 trang"/>
      <sheetName val="Bill No.1.6"/>
      <sheetName val="Bill No.1.10"/>
      <sheetName val="Bill No.3.3"/>
      <sheetName val="Bill No.1.4"/>
      <sheetName val="Bill No.1.7"/>
      <sheetName val="Summary Bill No. 3"/>
      <sheetName val="설계내역서"/>
      <sheetName val="說明"/>
      <sheetName val="BID"/>
      <sheetName val="데리네이타현황"/>
      <sheetName val="현장별"/>
      <sheetName val="Tien Luong"/>
      <sheetName val="dg-VTu"/>
      <sheetName val="DW"/>
      <sheetName val="DWD"/>
      <sheetName val="DW1"/>
      <sheetName val="pctg"/>
      <sheetName val="M-work"/>
      <sheetName val="WORK"/>
      <sheetName val="DWi"/>
      <sheetName val="PC=FLAT"/>
      <sheetName val="Cert1"/>
      <sheetName val="DI-ESTI"/>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final_list_20056"/>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anh_mục"/>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MB_DT_02"/>
      <sheetName val="So_sanh"/>
      <sheetName val="DT__NHA_XUONG"/>
      <sheetName val="Unit price"/>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3. KC - PODIUM"/>
      <sheetName val="Chiet tinh dz35"/>
      <sheetName val="DG3285"/>
      <sheetName val="Breakdown (B)"/>
      <sheetName val="U.P_Breakdown"/>
      <sheetName val="기안"/>
      <sheetName val="DG "/>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Luong (TP Việt Trì)"/>
      <sheetName val="Gia-VL"/>
      <sheetName val="chitiet"/>
      <sheetName val="chitietCS"/>
      <sheetName val="chitietTD"/>
      <sheetName val="CauHinh"/>
      <sheetName val="PL02"/>
      <sheetName val="don gia 1426"/>
      <sheetName val="Cuoc "/>
      <sheetName val="gia chao"/>
      <sheetName val="Vat lieu BTN"/>
      <sheetName val="Solieu"/>
      <sheetName val="HSTV"/>
      <sheetName val="GCM"/>
      <sheetName val="GVT"/>
      <sheetName val="NC CU"/>
      <sheetName val="PLV"/>
      <sheetName val="Da xay dung"/>
      <sheetName val="DNDN"/>
      <sheetName val="toyota"/>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TCVN 1651-2008"/>
      <sheetName val="MTO REV.0"/>
      <sheetName val="TH khoi luong"/>
      <sheetName val="Chi tiet khoi luong"/>
      <sheetName val="TK thep"/>
      <sheetName val="CT THOÁT WC VP"/>
      <sheetName val="CT CẤP WC VP"/>
      <sheetName val="CT THOÁT MƯA VP TRỤC LỚN"/>
      <sheetName val="CT THOÁT MƯA VP TRỤC NHỎ"/>
      <sheetName val="Bordereau"/>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ChiTietDZ"/>
      <sheetName val="VuaBT"/>
      <sheetName val="Nhập liệu"/>
      <sheetName val="Dinh Muc Vat Tu"/>
      <sheetName val="mã "/>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KUNGDEVI"/>
      <sheetName val="기본DATA"/>
      <sheetName val="data-ma2"/>
      <sheetName val="Luong 2622EVN"/>
      <sheetName val="Chao gia T12_RE"/>
      <sheetName val="Tabela1"/>
      <sheetName val="SLabs"/>
      <sheetName val="CTtr"/>
      <sheetName val="Gia NC theo TT05"/>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TDG-CL"/>
      <sheetName val="GVL-tuyến"/>
      <sheetName val="GVL-BTN"/>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Shape"/>
      <sheetName val="Work-Condition"/>
      <sheetName val="List of Staff"/>
      <sheetName val="_ QUOTATION.xlsx"/>
      <sheetName val="2.5.Ducts (2)"/>
      <sheetName val="S N"/>
      <sheetName val="H.Satuan"/>
      <sheetName val="4.3 Scope of work "/>
      <sheetName val="OVER VIEW"/>
      <sheetName val="ThiNghiemDZ04"/>
      <sheetName val="比率"/>
      <sheetName val="数据库"/>
      <sheetName val="Loại cọc P2"/>
      <sheetName val="TT04"/>
      <sheetName val="CP NC-MTC XD"/>
      <sheetName val="THDT_goi_thauџTB2"/>
      <sheetName val="DMTL"/>
      <sheetName val="PTcphoi"/>
      <sheetName val="Giahientruong"/>
      <sheetName val="Ten"/>
      <sheetName val="GIA NC, CM"/>
      <sheetName val="GIA VL"/>
      <sheetName val="13.Luong"/>
      <sheetName val="Luong TT05"/>
      <sheetName val="Gia HĐ"/>
      <sheetName val="SDDK"/>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DNTT"/>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Chuong I"/>
      <sheetName val="1651-2008"/>
      <sheetName val="TT35"/>
      <sheetName val="Temp"/>
      <sheetName val="unit weight"/>
      <sheetName val="Piano Montaggio PO-02 bozza2"/>
      <sheetName val="List Danh mục nghiệm thu"/>
      <sheetName val="VL-NC-M"/>
      <sheetName val="May Goc (QD2436)"/>
      <sheetName val="VC theo cuoc tinh"/>
      <sheetName val="BCVC ."/>
      <sheetName val="PTCT"/>
      <sheetName val="bang 1 NCXD"/>
      <sheetName val="bang 1 NCXD (V.I)"/>
      <sheetName val="Kien truc"/>
      <sheetName val="Chiet tinh dz22"/>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Don gia vung III"/>
      <sheetName val="Tra_bang"/>
      <sheetName val="DanhSach11"/>
      <sheetName val="Danhsach 12"/>
      <sheetName val="TTL"/>
      <sheetName val="M"/>
      <sheetName val="NC HY"/>
      <sheetName val="NC HN"/>
      <sheetName val="luong"/>
      <sheetName val="TK SX"/>
      <sheetName val="ma-pt"/>
      <sheetName val="DLC DIEN AP"/>
      <sheetName val="SL dau tien"/>
      <sheetName val="HSKVUC"/>
      <sheetName val="TTPTai"/>
      <sheetName val="CBR"/>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VL+NC+M"/>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Z 35"/>
      <sheetName val="Cto"/>
      <sheetName val="DP TRUOT GIA"/>
      <sheetName val="VL-N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ow r="9">
          <cell r="A9" t="str">
            <v>A</v>
          </cell>
        </row>
      </sheetData>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refreshError="1"/>
      <sheetData sheetId="451"/>
      <sheetData sheetId="452"/>
      <sheetData sheetId="453"/>
      <sheetData sheetId="454" refreshError="1"/>
      <sheetData sheetId="455" refreshError="1"/>
      <sheetData sheetId="456"/>
      <sheetData sheetId="457">
        <row r="9">
          <cell r="A9" t="str">
            <v>A</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sheetData sheetId="468"/>
      <sheetData sheetId="469"/>
      <sheetData sheetId="470"/>
      <sheetData sheetId="471"/>
      <sheetData sheetId="472" refreshError="1"/>
      <sheetData sheetId="473" refreshError="1"/>
      <sheetData sheetId="474" refreshError="1"/>
      <sheetData sheetId="475"/>
      <sheetData sheetId="476"/>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sheetData sheetId="490"/>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refreshError="1"/>
      <sheetData sheetId="519"/>
      <sheetData sheetId="520" refreshError="1"/>
      <sheetData sheetId="521" refreshError="1"/>
      <sheetData sheetId="522" refreshError="1"/>
      <sheetData sheetId="523">
        <row r="9">
          <cell r="A9" t="str">
            <v>A</v>
          </cell>
        </row>
      </sheetData>
      <sheetData sheetId="524">
        <row r="9">
          <cell r="A9" t="str">
            <v>A</v>
          </cell>
        </row>
      </sheetData>
      <sheetData sheetId="525" refreshError="1"/>
      <sheetData sheetId="526" refreshError="1"/>
      <sheetData sheetId="527" refreshError="1"/>
      <sheetData sheetId="528" refreshError="1"/>
      <sheetData sheetId="529" refreshError="1"/>
      <sheetData sheetId="530">
        <row r="9">
          <cell r="A9" t="str">
            <v>A</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ow r="9">
          <cell r="A9" t="str">
            <v>A</v>
          </cell>
        </row>
      </sheetData>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ow r="9">
          <cell r="A9" t="str">
            <v>A</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refreshError="1"/>
      <sheetData sheetId="782" refreshError="1"/>
      <sheetData sheetId="783" refreshError="1"/>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efreshError="1"/>
      <sheetData sheetId="792">
        <row r="9">
          <cell r="A9" t="str">
            <v>A</v>
          </cell>
        </row>
      </sheetData>
      <sheetData sheetId="793" refreshError="1"/>
      <sheetData sheetId="794" refreshError="1"/>
      <sheetData sheetId="795" refreshError="1"/>
      <sheetData sheetId="796">
        <row r="9">
          <cell r="A9" t="str">
            <v>A</v>
          </cell>
        </row>
      </sheetData>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ow r="9">
          <cell r="A9" t="str">
            <v>A</v>
          </cell>
        </row>
      </sheetData>
      <sheetData sheetId="808">
        <row r="9">
          <cell r="A9" t="str">
            <v>A</v>
          </cell>
        </row>
      </sheetData>
      <sheetData sheetId="809" refreshError="1"/>
      <sheetData sheetId="810" refreshError="1"/>
      <sheetData sheetId="811">
        <row r="9">
          <cell r="A9" t="str">
            <v>A</v>
          </cell>
        </row>
      </sheetData>
      <sheetData sheetId="812">
        <row r="9">
          <cell r="A9" t="str">
            <v>A</v>
          </cell>
        </row>
      </sheetData>
      <sheetData sheetId="813">
        <row r="9">
          <cell r="A9" t="str">
            <v>A</v>
          </cell>
        </row>
      </sheetData>
      <sheetData sheetId="814">
        <row r="9">
          <cell r="A9" t="str">
            <v>A</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ow r="9">
          <cell r="A9" t="str">
            <v>A</v>
          </cell>
        </row>
      </sheetData>
      <sheetData sheetId="837">
        <row r="9">
          <cell r="A9" t="str">
            <v>A</v>
          </cell>
        </row>
      </sheetData>
      <sheetData sheetId="838">
        <row r="9">
          <cell r="A9" t="str">
            <v>A</v>
          </cell>
        </row>
      </sheetData>
      <sheetData sheetId="839">
        <row r="9">
          <cell r="A9" t="str">
            <v>A</v>
          </cell>
        </row>
      </sheetData>
      <sheetData sheetId="840">
        <row r="9">
          <cell r="A9" t="str">
            <v>A</v>
          </cell>
        </row>
      </sheetData>
      <sheetData sheetId="841">
        <row r="9">
          <cell r="A9" t="str">
            <v>A</v>
          </cell>
        </row>
      </sheetData>
      <sheetData sheetId="842">
        <row r="9">
          <cell r="A9" t="str">
            <v>A</v>
          </cell>
        </row>
      </sheetData>
      <sheetData sheetId="843">
        <row r="9">
          <cell r="A9" t="str">
            <v>A</v>
          </cell>
        </row>
      </sheetData>
      <sheetData sheetId="844">
        <row r="9">
          <cell r="A9" t="str">
            <v>A</v>
          </cell>
        </row>
      </sheetData>
      <sheetData sheetId="845">
        <row r="9">
          <cell r="A9" t="str">
            <v>A</v>
          </cell>
        </row>
      </sheetData>
      <sheetData sheetId="846">
        <row r="9">
          <cell r="A9" t="str">
            <v>A</v>
          </cell>
        </row>
      </sheetData>
      <sheetData sheetId="847">
        <row r="9">
          <cell r="A9" t="str">
            <v>A</v>
          </cell>
        </row>
      </sheetData>
      <sheetData sheetId="848">
        <row r="9">
          <cell r="A9" t="str">
            <v>A</v>
          </cell>
        </row>
      </sheetData>
      <sheetData sheetId="849">
        <row r="9">
          <cell r="A9" t="str">
            <v>A</v>
          </cell>
        </row>
      </sheetData>
      <sheetData sheetId="850">
        <row r="9">
          <cell r="A9" t="str">
            <v>A</v>
          </cell>
        </row>
      </sheetData>
      <sheetData sheetId="851">
        <row r="9">
          <cell r="A9" t="str">
            <v>A</v>
          </cell>
        </row>
      </sheetData>
      <sheetData sheetId="852">
        <row r="9">
          <cell r="A9" t="str">
            <v>A</v>
          </cell>
        </row>
      </sheetData>
      <sheetData sheetId="853">
        <row r="9">
          <cell r="A9" t="str">
            <v>A</v>
          </cell>
        </row>
      </sheetData>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9">
          <cell r="A9" t="str">
            <v>A</v>
          </cell>
        </row>
      </sheetData>
      <sheetData sheetId="897">
        <row r="9">
          <cell r="A9" t="str">
            <v>A</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ow r="9">
          <cell r="A9" t="str">
            <v>A</v>
          </cell>
        </row>
      </sheetData>
      <sheetData sheetId="914">
        <row r="9">
          <cell r="A9" t="str">
            <v>A</v>
          </cell>
        </row>
      </sheetData>
      <sheetData sheetId="915">
        <row r="9">
          <cell r="A9" t="str">
            <v>A</v>
          </cell>
        </row>
      </sheetData>
      <sheetData sheetId="916">
        <row r="9">
          <cell r="A9" t="str">
            <v>A</v>
          </cell>
        </row>
      </sheetData>
      <sheetData sheetId="917">
        <row r="9">
          <cell r="A9" t="str">
            <v>A</v>
          </cell>
        </row>
      </sheetData>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ow r="9">
          <cell r="A9" t="str">
            <v>A</v>
          </cell>
        </row>
      </sheetData>
      <sheetData sheetId="926">
        <row r="9">
          <cell r="A9" t="str">
            <v>A</v>
          </cell>
        </row>
      </sheetData>
      <sheetData sheetId="927">
        <row r="9">
          <cell r="A9" t="str">
            <v>A</v>
          </cell>
        </row>
      </sheetData>
      <sheetData sheetId="928">
        <row r="9">
          <cell r="A9" t="str">
            <v>A</v>
          </cell>
        </row>
      </sheetData>
      <sheetData sheetId="929">
        <row r="9">
          <cell r="A9" t="str">
            <v>A</v>
          </cell>
        </row>
      </sheetData>
      <sheetData sheetId="930">
        <row r="9">
          <cell r="A9" t="str">
            <v>A</v>
          </cell>
        </row>
      </sheetData>
      <sheetData sheetId="931">
        <row r="9">
          <cell r="A9" t="str">
            <v>A</v>
          </cell>
        </row>
      </sheetData>
      <sheetData sheetId="932">
        <row r="9">
          <cell r="A9" t="str">
            <v>A</v>
          </cell>
        </row>
      </sheetData>
      <sheetData sheetId="933">
        <row r="9">
          <cell r="A9" t="str">
            <v>A</v>
          </cell>
        </row>
      </sheetData>
      <sheetData sheetId="934">
        <row r="9">
          <cell r="A9" t="str">
            <v>A</v>
          </cell>
        </row>
      </sheetData>
      <sheetData sheetId="935">
        <row r="9">
          <cell r="A9" t="str">
            <v>A</v>
          </cell>
        </row>
      </sheetData>
      <sheetData sheetId="936">
        <row r="9">
          <cell r="A9" t="str">
            <v>A</v>
          </cell>
        </row>
      </sheetData>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ow r="9">
          <cell r="A9" t="str">
            <v>A</v>
          </cell>
        </row>
      </sheetData>
      <sheetData sheetId="1166">
        <row r="9">
          <cell r="A9" t="str">
            <v>A</v>
          </cell>
        </row>
      </sheetData>
      <sheetData sheetId="1167">
        <row r="9">
          <cell r="A9" t="str">
            <v>A</v>
          </cell>
        </row>
      </sheetData>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efreshError="1"/>
      <sheetData sheetId="1378" refreshError="1"/>
      <sheetData sheetId="1379" refreshError="1"/>
      <sheetData sheetId="1380" refreshError="1"/>
      <sheetData sheetId="1381">
        <row r="9">
          <cell r="A9" t="str">
            <v>A</v>
          </cell>
        </row>
      </sheetData>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9">
          <cell r="A9" t="str">
            <v>A</v>
          </cell>
        </row>
      </sheetData>
      <sheetData sheetId="1390">
        <row r="9">
          <cell r="A9" t="str">
            <v>A</v>
          </cell>
        </row>
      </sheetData>
      <sheetData sheetId="1391" refreshError="1"/>
      <sheetData sheetId="1392" refreshError="1"/>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ow r="9">
          <cell r="A9" t="str">
            <v>A</v>
          </cell>
        </row>
      </sheetData>
      <sheetData sheetId="1402">
        <row r="9">
          <cell r="A9" t="str">
            <v>A</v>
          </cell>
        </row>
      </sheetData>
      <sheetData sheetId="1403">
        <row r="9">
          <cell r="A9" t="str">
            <v>A</v>
          </cell>
        </row>
      </sheetData>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ow r="9">
          <cell r="A9" t="str">
            <v>A</v>
          </cell>
        </row>
      </sheetData>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ow r="9">
          <cell r="A9" t="str">
            <v>A</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sheetData sheetId="1452"/>
      <sheetData sheetId="1453"/>
      <sheetData sheetId="1454">
        <row r="9">
          <cell r="A9" t="str">
            <v>A</v>
          </cell>
        </row>
      </sheetData>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efreshError="1"/>
      <sheetData sheetId="1964" refreshError="1"/>
      <sheetData sheetId="1965" refreshError="1"/>
      <sheetData sheetId="1966" refreshError="1"/>
      <sheetData sheetId="1967" refreshError="1"/>
      <sheetData sheetId="1968">
        <row r="9">
          <cell r="A9" t="str">
            <v>A</v>
          </cell>
        </row>
      </sheetData>
      <sheetData sheetId="1969">
        <row r="9">
          <cell r="A9" t="str">
            <v>A</v>
          </cell>
        </row>
      </sheetData>
      <sheetData sheetId="1970">
        <row r="9">
          <cell r="A9" t="str">
            <v>A</v>
          </cell>
        </row>
      </sheetData>
      <sheetData sheetId="1971" refreshError="1"/>
      <sheetData sheetId="1972" refreshError="1"/>
      <sheetData sheetId="1973" refreshError="1"/>
      <sheetData sheetId="1974" refreshError="1"/>
      <sheetData sheetId="1975" refreshError="1"/>
      <sheetData sheetId="1976" refreshError="1"/>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ow r="9">
          <cell r="A9" t="str">
            <v>A</v>
          </cell>
        </row>
      </sheetData>
      <sheetData sheetId="2475">
        <row r="9">
          <cell r="A9" t="str">
            <v>A</v>
          </cell>
        </row>
      </sheetData>
      <sheetData sheetId="2476">
        <row r="9">
          <cell r="A9" t="str">
            <v>A</v>
          </cell>
        </row>
      </sheetData>
      <sheetData sheetId="2477">
        <row r="9">
          <cell r="A9" t="str">
            <v>A</v>
          </cell>
        </row>
      </sheetData>
      <sheetData sheetId="2478" refreshError="1"/>
      <sheetData sheetId="2479" refreshError="1"/>
      <sheetData sheetId="2480" refreshError="1"/>
      <sheetData sheetId="2481" refreshError="1"/>
      <sheetData sheetId="2482">
        <row r="9">
          <cell r="A9" t="str">
            <v>A</v>
          </cell>
        </row>
      </sheetData>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ow r="9">
          <cell r="A9" t="str">
            <v>A</v>
          </cell>
        </row>
      </sheetData>
      <sheetData sheetId="2492" refreshError="1"/>
      <sheetData sheetId="2493" refreshError="1"/>
      <sheetData sheetId="2494" refreshError="1"/>
      <sheetData sheetId="2495" refreshError="1"/>
      <sheetData sheetId="2496" refreshError="1"/>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ow r="9">
          <cell r="A9" t="str">
            <v>A</v>
          </cell>
        </row>
      </sheetData>
      <sheetData sheetId="2518" refreshError="1"/>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ow r="9">
          <cell r="A9" t="str">
            <v>A</v>
          </cell>
        </row>
      </sheetData>
      <sheetData sheetId="2527">
        <row r="9">
          <cell r="A9" t="str">
            <v>A</v>
          </cell>
        </row>
      </sheetData>
      <sheetData sheetId="2528">
        <row r="9">
          <cell r="A9" t="str">
            <v>A</v>
          </cell>
        </row>
      </sheetData>
      <sheetData sheetId="2529">
        <row r="9">
          <cell r="A9" t="str">
            <v>A</v>
          </cell>
        </row>
      </sheetData>
      <sheetData sheetId="2530">
        <row r="9">
          <cell r="A9" t="str">
            <v>A</v>
          </cell>
        </row>
      </sheetData>
      <sheetData sheetId="2531">
        <row r="9">
          <cell r="A9" t="str">
            <v>A</v>
          </cell>
        </row>
      </sheetData>
      <sheetData sheetId="2532">
        <row r="9">
          <cell r="A9" t="str">
            <v>A</v>
          </cell>
        </row>
      </sheetData>
      <sheetData sheetId="2533">
        <row r="9">
          <cell r="A9" t="str">
            <v>A</v>
          </cell>
        </row>
      </sheetData>
      <sheetData sheetId="2534" refreshError="1"/>
      <sheetData sheetId="2535" refreshError="1"/>
      <sheetData sheetId="2536" refreshError="1"/>
      <sheetData sheetId="2537" refreshError="1"/>
      <sheetData sheetId="2538" refreshError="1"/>
      <sheetData sheetId="2539">
        <row r="9">
          <cell r="A9" t="str">
            <v>A</v>
          </cell>
        </row>
      </sheetData>
      <sheetData sheetId="2540">
        <row r="9">
          <cell r="A9" t="str">
            <v>A</v>
          </cell>
        </row>
      </sheetData>
      <sheetData sheetId="2541">
        <row r="9">
          <cell r="A9" t="str">
            <v>A</v>
          </cell>
        </row>
      </sheetData>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ow r="9">
          <cell r="A9" t="str">
            <v>A</v>
          </cell>
        </row>
      </sheetData>
      <sheetData sheetId="2560">
        <row r="9">
          <cell r="A9" t="str">
            <v>A</v>
          </cell>
        </row>
      </sheetData>
      <sheetData sheetId="2561">
        <row r="9">
          <cell r="A9" t="str">
            <v>A</v>
          </cell>
        </row>
      </sheetData>
      <sheetData sheetId="2562" refreshError="1"/>
      <sheetData sheetId="2563" refreshError="1"/>
      <sheetData sheetId="2564" refreshError="1"/>
      <sheetData sheetId="2565" refreshError="1"/>
      <sheetData sheetId="2566" refreshError="1"/>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9">
          <cell r="A9" t="str">
            <v>A</v>
          </cell>
        </row>
      </sheetData>
      <sheetData sheetId="2599">
        <row r="9">
          <cell r="A9" t="str">
            <v>A</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ow r="9">
          <cell r="A9" t="str">
            <v>A</v>
          </cell>
        </row>
      </sheetData>
      <sheetData sheetId="2620">
        <row r="9">
          <cell r="A9" t="str">
            <v>A</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ow r="9">
          <cell r="A9" t="str">
            <v>A</v>
          </cell>
        </row>
      </sheetData>
      <sheetData sheetId="3208">
        <row r="9">
          <cell r="A9" t="str">
            <v>A</v>
          </cell>
        </row>
      </sheetData>
      <sheetData sheetId="3209" refreshError="1"/>
      <sheetData sheetId="3210" refreshError="1"/>
      <sheetData sheetId="3211" refreshError="1"/>
      <sheetData sheetId="3212" refreshError="1"/>
      <sheetData sheetId="3213" refreshError="1"/>
      <sheetData sheetId="3214" refreshError="1"/>
      <sheetData sheetId="3215"/>
      <sheetData sheetId="3216" refreshError="1"/>
      <sheetData sheetId="3217" refreshError="1"/>
      <sheetData sheetId="3218">
        <row r="9">
          <cell r="A9" t="str">
            <v>A</v>
          </cell>
        </row>
      </sheetData>
      <sheetData sheetId="3219">
        <row r="9">
          <cell r="A9" t="str">
            <v>A</v>
          </cell>
        </row>
      </sheetData>
      <sheetData sheetId="3220"/>
      <sheetData sheetId="3221"/>
      <sheetData sheetId="3222"/>
      <sheetData sheetId="3223"/>
      <sheetData sheetId="3224"/>
      <sheetData sheetId="3225"/>
      <sheetData sheetId="3226"/>
      <sheetData sheetId="3227" refreshError="1"/>
      <sheetData sheetId="3228" refreshError="1"/>
      <sheetData sheetId="3229" refreshError="1"/>
      <sheetData sheetId="3230" refreshError="1"/>
      <sheetData sheetId="3231" refreshError="1"/>
      <sheetData sheetId="3232" refreshError="1"/>
      <sheetData sheetId="3233"/>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ow r="9">
          <cell r="A9" t="str">
            <v>A</v>
          </cell>
        </row>
      </sheetData>
      <sheetData sheetId="3262">
        <row r="9">
          <cell r="A9" t="str">
            <v>A</v>
          </cell>
        </row>
      </sheetData>
      <sheetData sheetId="3263">
        <row r="9">
          <cell r="A9" t="str">
            <v>A</v>
          </cell>
        </row>
      </sheetData>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ow r="9">
          <cell r="A9" t="str">
            <v>A</v>
          </cell>
        </row>
      </sheetData>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ow r="9">
          <cell r="A9" t="str">
            <v>A</v>
          </cell>
        </row>
      </sheetData>
      <sheetData sheetId="3358">
        <row r="9">
          <cell r="A9" t="str">
            <v>A</v>
          </cell>
        </row>
      </sheetData>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ow r="9">
          <cell r="A9" t="str">
            <v>A</v>
          </cell>
        </row>
      </sheetData>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ow r="9">
          <cell r="A9" t="str">
            <v>A</v>
          </cell>
        </row>
      </sheetData>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9">
          <cell r="A9" t="str">
            <v>A</v>
          </cell>
        </row>
      </sheetData>
      <sheetData sheetId="3427" refreshError="1"/>
      <sheetData sheetId="3428">
        <row r="9">
          <cell r="A9" t="str">
            <v>A</v>
          </cell>
        </row>
      </sheetData>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ow r="9">
          <cell r="A9" t="str">
            <v>A</v>
          </cell>
        </row>
      </sheetData>
      <sheetData sheetId="3439" refreshError="1"/>
      <sheetData sheetId="3440" refreshError="1"/>
      <sheetData sheetId="3441" refreshError="1"/>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ow r="9">
          <cell r="A9" t="str">
            <v>A</v>
          </cell>
        </row>
      </sheetData>
      <sheetData sheetId="3531">
        <row r="9">
          <cell r="A9" t="str">
            <v>A</v>
          </cell>
        </row>
      </sheetData>
      <sheetData sheetId="3532">
        <row r="9">
          <cell r="A9" t="str">
            <v>A</v>
          </cell>
        </row>
      </sheetData>
      <sheetData sheetId="3533">
        <row r="9">
          <cell r="A9" t="str">
            <v>A</v>
          </cell>
        </row>
      </sheetData>
      <sheetData sheetId="3534">
        <row r="9">
          <cell r="A9" t="str">
            <v>A</v>
          </cell>
        </row>
      </sheetData>
      <sheetData sheetId="3535">
        <row r="9">
          <cell r="A9" t="str">
            <v>A</v>
          </cell>
        </row>
      </sheetData>
      <sheetData sheetId="3536">
        <row r="9">
          <cell r="A9" t="str">
            <v>A</v>
          </cell>
        </row>
      </sheetData>
      <sheetData sheetId="3537">
        <row r="9">
          <cell r="A9" t="str">
            <v>A</v>
          </cell>
        </row>
      </sheetData>
      <sheetData sheetId="3538">
        <row r="9">
          <cell r="A9" t="str">
            <v>A</v>
          </cell>
        </row>
      </sheetData>
      <sheetData sheetId="3539">
        <row r="9">
          <cell r="A9" t="str">
            <v>A</v>
          </cell>
        </row>
      </sheetData>
      <sheetData sheetId="3540">
        <row r="9">
          <cell r="A9" t="str">
            <v>A</v>
          </cell>
        </row>
      </sheetData>
      <sheetData sheetId="3541">
        <row r="9">
          <cell r="A9" t="str">
            <v>A</v>
          </cell>
        </row>
      </sheetData>
      <sheetData sheetId="3542">
        <row r="9">
          <cell r="A9" t="str">
            <v>A</v>
          </cell>
        </row>
      </sheetData>
      <sheetData sheetId="3543">
        <row r="9">
          <cell r="A9" t="str">
            <v>A</v>
          </cell>
        </row>
      </sheetData>
      <sheetData sheetId="3544">
        <row r="9">
          <cell r="A9" t="str">
            <v>A</v>
          </cell>
        </row>
      </sheetData>
      <sheetData sheetId="3545">
        <row r="9">
          <cell r="A9" t="str">
            <v>A</v>
          </cell>
        </row>
      </sheetData>
      <sheetData sheetId="3546">
        <row r="9">
          <cell r="A9" t="str">
            <v>A</v>
          </cell>
        </row>
      </sheetData>
      <sheetData sheetId="3547">
        <row r="9">
          <cell r="A9" t="str">
            <v>A</v>
          </cell>
        </row>
      </sheetData>
      <sheetData sheetId="3548">
        <row r="9">
          <cell r="A9" t="str">
            <v>A</v>
          </cell>
        </row>
      </sheetData>
      <sheetData sheetId="3549">
        <row r="9">
          <cell r="A9" t="str">
            <v>A</v>
          </cell>
        </row>
      </sheetData>
      <sheetData sheetId="3550">
        <row r="9">
          <cell r="A9" t="str">
            <v>A</v>
          </cell>
        </row>
      </sheetData>
      <sheetData sheetId="3551">
        <row r="9">
          <cell r="A9" t="str">
            <v>A</v>
          </cell>
        </row>
      </sheetData>
      <sheetData sheetId="3552">
        <row r="9">
          <cell r="A9" t="str">
            <v>A</v>
          </cell>
        </row>
      </sheetData>
      <sheetData sheetId="3553">
        <row r="9">
          <cell r="A9" t="str">
            <v>A</v>
          </cell>
        </row>
      </sheetData>
      <sheetData sheetId="3554">
        <row r="9">
          <cell r="A9" t="str">
            <v>A</v>
          </cell>
        </row>
      </sheetData>
      <sheetData sheetId="3555">
        <row r="9">
          <cell r="A9" t="str">
            <v>A</v>
          </cell>
        </row>
      </sheetData>
      <sheetData sheetId="3556">
        <row r="9">
          <cell r="A9" t="str">
            <v>A</v>
          </cell>
        </row>
      </sheetData>
      <sheetData sheetId="3557">
        <row r="9">
          <cell r="A9" t="str">
            <v>A</v>
          </cell>
        </row>
      </sheetData>
      <sheetData sheetId="3558">
        <row r="9">
          <cell r="A9" t="str">
            <v>A</v>
          </cell>
        </row>
      </sheetData>
      <sheetData sheetId="3559">
        <row r="9">
          <cell r="A9" t="str">
            <v>A</v>
          </cell>
        </row>
      </sheetData>
      <sheetData sheetId="3560">
        <row r="9">
          <cell r="A9" t="str">
            <v>A</v>
          </cell>
        </row>
      </sheetData>
      <sheetData sheetId="3561">
        <row r="9">
          <cell r="A9" t="str">
            <v>A</v>
          </cell>
        </row>
      </sheetData>
      <sheetData sheetId="3562">
        <row r="9">
          <cell r="A9" t="str">
            <v>A</v>
          </cell>
        </row>
      </sheetData>
      <sheetData sheetId="3563">
        <row r="9">
          <cell r="A9" t="str">
            <v>A</v>
          </cell>
        </row>
      </sheetData>
      <sheetData sheetId="3564">
        <row r="9">
          <cell r="A9" t="str">
            <v>A</v>
          </cell>
        </row>
      </sheetData>
      <sheetData sheetId="3565">
        <row r="9">
          <cell r="A9" t="str">
            <v>A</v>
          </cell>
        </row>
      </sheetData>
      <sheetData sheetId="3566">
        <row r="9">
          <cell r="A9" t="str">
            <v>A</v>
          </cell>
        </row>
      </sheetData>
      <sheetData sheetId="3567">
        <row r="9">
          <cell r="A9" t="str">
            <v>A</v>
          </cell>
        </row>
      </sheetData>
      <sheetData sheetId="3568">
        <row r="9">
          <cell r="A9" t="str">
            <v>A</v>
          </cell>
        </row>
      </sheetData>
      <sheetData sheetId="3569">
        <row r="9">
          <cell r="A9" t="str">
            <v>A</v>
          </cell>
        </row>
      </sheetData>
      <sheetData sheetId="3570">
        <row r="9">
          <cell r="A9" t="str">
            <v>A</v>
          </cell>
        </row>
      </sheetData>
      <sheetData sheetId="3571">
        <row r="9">
          <cell r="A9" t="str">
            <v>A</v>
          </cell>
        </row>
      </sheetData>
      <sheetData sheetId="3572">
        <row r="9">
          <cell r="A9" t="str">
            <v>A</v>
          </cell>
        </row>
      </sheetData>
      <sheetData sheetId="3573">
        <row r="9">
          <cell r="A9" t="str">
            <v>A</v>
          </cell>
        </row>
      </sheetData>
      <sheetData sheetId="3574">
        <row r="9">
          <cell r="A9" t="str">
            <v>A</v>
          </cell>
        </row>
      </sheetData>
      <sheetData sheetId="3575">
        <row r="9">
          <cell r="A9" t="str">
            <v>A</v>
          </cell>
        </row>
      </sheetData>
      <sheetData sheetId="3576">
        <row r="9">
          <cell r="A9" t="str">
            <v>A</v>
          </cell>
        </row>
      </sheetData>
      <sheetData sheetId="3577">
        <row r="9">
          <cell r="A9" t="str">
            <v>A</v>
          </cell>
        </row>
      </sheetData>
      <sheetData sheetId="3578">
        <row r="9">
          <cell r="A9" t="str">
            <v>A</v>
          </cell>
        </row>
      </sheetData>
      <sheetData sheetId="3579">
        <row r="9">
          <cell r="A9" t="str">
            <v>A</v>
          </cell>
        </row>
      </sheetData>
      <sheetData sheetId="3580">
        <row r="9">
          <cell r="A9" t="str">
            <v>A</v>
          </cell>
        </row>
      </sheetData>
      <sheetData sheetId="3581">
        <row r="9">
          <cell r="A9" t="str">
            <v>A</v>
          </cell>
        </row>
      </sheetData>
      <sheetData sheetId="3582">
        <row r="9">
          <cell r="A9" t="str">
            <v>A</v>
          </cell>
        </row>
      </sheetData>
      <sheetData sheetId="3583">
        <row r="9">
          <cell r="A9" t="str">
            <v>A</v>
          </cell>
        </row>
      </sheetData>
      <sheetData sheetId="3584">
        <row r="9">
          <cell r="A9" t="str">
            <v>A</v>
          </cell>
        </row>
      </sheetData>
      <sheetData sheetId="3585">
        <row r="9">
          <cell r="A9" t="str">
            <v>A</v>
          </cell>
        </row>
      </sheetData>
      <sheetData sheetId="3586">
        <row r="9">
          <cell r="A9" t="str">
            <v>A</v>
          </cell>
        </row>
      </sheetData>
      <sheetData sheetId="3587">
        <row r="9">
          <cell r="A9" t="str">
            <v>A</v>
          </cell>
        </row>
      </sheetData>
      <sheetData sheetId="3588">
        <row r="9">
          <cell r="A9" t="str">
            <v>A</v>
          </cell>
        </row>
      </sheetData>
      <sheetData sheetId="3589">
        <row r="9">
          <cell r="A9" t="str">
            <v>A</v>
          </cell>
        </row>
      </sheetData>
      <sheetData sheetId="3590">
        <row r="9">
          <cell r="A9" t="str">
            <v>A</v>
          </cell>
        </row>
      </sheetData>
      <sheetData sheetId="3591">
        <row r="9">
          <cell r="A9" t="str">
            <v>A</v>
          </cell>
        </row>
      </sheetData>
      <sheetData sheetId="3592">
        <row r="9">
          <cell r="A9" t="str">
            <v>A</v>
          </cell>
        </row>
      </sheetData>
      <sheetData sheetId="3593">
        <row r="9">
          <cell r="A9" t="str">
            <v>A</v>
          </cell>
        </row>
      </sheetData>
      <sheetData sheetId="3594">
        <row r="9">
          <cell r="A9" t="str">
            <v>A</v>
          </cell>
        </row>
      </sheetData>
      <sheetData sheetId="3595">
        <row r="9">
          <cell r="A9" t="str">
            <v>A</v>
          </cell>
        </row>
      </sheetData>
      <sheetData sheetId="3596">
        <row r="9">
          <cell r="A9" t="str">
            <v>A</v>
          </cell>
        </row>
      </sheetData>
      <sheetData sheetId="3597">
        <row r="9">
          <cell r="A9" t="str">
            <v>A</v>
          </cell>
        </row>
      </sheetData>
      <sheetData sheetId="3598">
        <row r="9">
          <cell r="A9" t="str">
            <v>A</v>
          </cell>
        </row>
      </sheetData>
      <sheetData sheetId="3599">
        <row r="9">
          <cell r="A9" t="str">
            <v>A</v>
          </cell>
        </row>
      </sheetData>
      <sheetData sheetId="3600">
        <row r="9">
          <cell r="A9" t="str">
            <v>A</v>
          </cell>
        </row>
      </sheetData>
      <sheetData sheetId="3601">
        <row r="9">
          <cell r="A9" t="str">
            <v>A</v>
          </cell>
        </row>
      </sheetData>
      <sheetData sheetId="3602">
        <row r="9">
          <cell r="A9" t="str">
            <v>A</v>
          </cell>
        </row>
      </sheetData>
      <sheetData sheetId="3603">
        <row r="9">
          <cell r="A9" t="str">
            <v>A</v>
          </cell>
        </row>
      </sheetData>
      <sheetData sheetId="3604">
        <row r="9">
          <cell r="A9" t="str">
            <v>A</v>
          </cell>
        </row>
      </sheetData>
      <sheetData sheetId="3605">
        <row r="9">
          <cell r="A9" t="str">
            <v>A</v>
          </cell>
        </row>
      </sheetData>
      <sheetData sheetId="3606">
        <row r="9">
          <cell r="A9" t="str">
            <v>A</v>
          </cell>
        </row>
      </sheetData>
      <sheetData sheetId="3607">
        <row r="9">
          <cell r="A9" t="str">
            <v>A</v>
          </cell>
        </row>
      </sheetData>
      <sheetData sheetId="3608">
        <row r="9">
          <cell r="A9" t="str">
            <v>A</v>
          </cell>
        </row>
      </sheetData>
      <sheetData sheetId="3609">
        <row r="9">
          <cell r="A9" t="str">
            <v>A</v>
          </cell>
        </row>
      </sheetData>
      <sheetData sheetId="3610">
        <row r="9">
          <cell r="A9" t="str">
            <v>A</v>
          </cell>
        </row>
      </sheetData>
      <sheetData sheetId="3611">
        <row r="9">
          <cell r="A9" t="str">
            <v>A</v>
          </cell>
        </row>
      </sheetData>
      <sheetData sheetId="3612">
        <row r="9">
          <cell r="A9" t="str">
            <v>A</v>
          </cell>
        </row>
      </sheetData>
      <sheetData sheetId="3613">
        <row r="9">
          <cell r="A9" t="str">
            <v>A</v>
          </cell>
        </row>
      </sheetData>
      <sheetData sheetId="3614">
        <row r="9">
          <cell r="A9" t="str">
            <v>A</v>
          </cell>
        </row>
      </sheetData>
      <sheetData sheetId="3615">
        <row r="9">
          <cell r="A9" t="str">
            <v>A</v>
          </cell>
        </row>
      </sheetData>
      <sheetData sheetId="3616">
        <row r="9">
          <cell r="A9" t="str">
            <v>A</v>
          </cell>
        </row>
      </sheetData>
      <sheetData sheetId="3617">
        <row r="9">
          <cell r="A9" t="str">
            <v>A</v>
          </cell>
        </row>
      </sheetData>
      <sheetData sheetId="3618">
        <row r="9">
          <cell r="A9" t="str">
            <v>A</v>
          </cell>
        </row>
      </sheetData>
      <sheetData sheetId="3619">
        <row r="9">
          <cell r="A9" t="str">
            <v>A</v>
          </cell>
        </row>
      </sheetData>
      <sheetData sheetId="3620">
        <row r="9">
          <cell r="A9" t="str">
            <v>A</v>
          </cell>
        </row>
      </sheetData>
      <sheetData sheetId="3621">
        <row r="9">
          <cell r="A9" t="str">
            <v>A</v>
          </cell>
        </row>
      </sheetData>
      <sheetData sheetId="3622">
        <row r="9">
          <cell r="A9" t="str">
            <v>A</v>
          </cell>
        </row>
      </sheetData>
      <sheetData sheetId="3623">
        <row r="9">
          <cell r="A9" t="str">
            <v>A</v>
          </cell>
        </row>
      </sheetData>
      <sheetData sheetId="3624">
        <row r="9">
          <cell r="A9" t="str">
            <v>A</v>
          </cell>
        </row>
      </sheetData>
      <sheetData sheetId="3625">
        <row r="9">
          <cell r="A9" t="str">
            <v>A</v>
          </cell>
        </row>
      </sheetData>
      <sheetData sheetId="3626">
        <row r="9">
          <cell r="A9" t="str">
            <v>A</v>
          </cell>
        </row>
      </sheetData>
      <sheetData sheetId="3627">
        <row r="9">
          <cell r="A9" t="str">
            <v>A</v>
          </cell>
        </row>
      </sheetData>
      <sheetData sheetId="3628">
        <row r="9">
          <cell r="A9" t="str">
            <v>A</v>
          </cell>
        </row>
      </sheetData>
      <sheetData sheetId="3629">
        <row r="9">
          <cell r="A9" t="str">
            <v>A</v>
          </cell>
        </row>
      </sheetData>
      <sheetData sheetId="3630">
        <row r="9">
          <cell r="A9" t="str">
            <v>A</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9">
          <cell r="A9" t="str">
            <v>A</v>
          </cell>
        </row>
      </sheetData>
      <sheetData sheetId="3639">
        <row r="9">
          <cell r="A9" t="str">
            <v>A</v>
          </cell>
        </row>
      </sheetData>
      <sheetData sheetId="3640">
        <row r="9">
          <cell r="A9" t="str">
            <v>A</v>
          </cell>
        </row>
      </sheetData>
      <sheetData sheetId="3641">
        <row r="9">
          <cell r="A9" t="str">
            <v>A</v>
          </cell>
        </row>
      </sheetData>
      <sheetData sheetId="3642">
        <row r="9">
          <cell r="A9" t="str">
            <v>A</v>
          </cell>
        </row>
      </sheetData>
      <sheetData sheetId="3643">
        <row r="9">
          <cell r="A9" t="str">
            <v>A</v>
          </cell>
        </row>
      </sheetData>
      <sheetData sheetId="3644">
        <row r="9">
          <cell r="A9" t="str">
            <v>A</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9">
          <cell r="A9" t="str">
            <v>A</v>
          </cell>
        </row>
      </sheetData>
      <sheetData sheetId="3696">
        <row r="9">
          <cell r="A9" t="str">
            <v>A</v>
          </cell>
        </row>
      </sheetData>
      <sheetData sheetId="3697">
        <row r="9">
          <cell r="A9" t="str">
            <v>A</v>
          </cell>
        </row>
      </sheetData>
      <sheetData sheetId="3698">
        <row r="9">
          <cell r="A9" t="str">
            <v>A</v>
          </cell>
        </row>
      </sheetData>
      <sheetData sheetId="3699">
        <row r="9">
          <cell r="A9" t="str">
            <v>A</v>
          </cell>
        </row>
      </sheetData>
      <sheetData sheetId="3700">
        <row r="9">
          <cell r="A9" t="str">
            <v>A</v>
          </cell>
        </row>
      </sheetData>
      <sheetData sheetId="3701">
        <row r="9">
          <cell r="A9" t="str">
            <v>A</v>
          </cell>
        </row>
      </sheetData>
      <sheetData sheetId="3702">
        <row r="9">
          <cell r="A9" t="str">
            <v>A</v>
          </cell>
        </row>
      </sheetData>
      <sheetData sheetId="3703">
        <row r="9">
          <cell r="A9" t="str">
            <v>A</v>
          </cell>
        </row>
      </sheetData>
      <sheetData sheetId="3704">
        <row r="9">
          <cell r="A9" t="str">
            <v>A</v>
          </cell>
        </row>
      </sheetData>
      <sheetData sheetId="3705">
        <row r="9">
          <cell r="A9" t="str">
            <v>A</v>
          </cell>
        </row>
      </sheetData>
      <sheetData sheetId="3706">
        <row r="9">
          <cell r="A9" t="str">
            <v>A</v>
          </cell>
        </row>
      </sheetData>
      <sheetData sheetId="3707">
        <row r="9">
          <cell r="A9" t="str">
            <v>A</v>
          </cell>
        </row>
      </sheetData>
      <sheetData sheetId="3708">
        <row r="9">
          <cell r="A9" t="str">
            <v>A</v>
          </cell>
        </row>
      </sheetData>
      <sheetData sheetId="3709">
        <row r="9">
          <cell r="A9" t="str">
            <v>A</v>
          </cell>
        </row>
      </sheetData>
      <sheetData sheetId="3710">
        <row r="9">
          <cell r="A9" t="str">
            <v>A</v>
          </cell>
        </row>
      </sheetData>
      <sheetData sheetId="3711">
        <row r="9">
          <cell r="A9" t="str">
            <v>A</v>
          </cell>
        </row>
      </sheetData>
      <sheetData sheetId="3712">
        <row r="9">
          <cell r="A9" t="str">
            <v>A</v>
          </cell>
        </row>
      </sheetData>
      <sheetData sheetId="3713">
        <row r="9">
          <cell r="A9" t="str">
            <v>A</v>
          </cell>
        </row>
      </sheetData>
      <sheetData sheetId="3714">
        <row r="9">
          <cell r="A9" t="str">
            <v>A</v>
          </cell>
        </row>
      </sheetData>
      <sheetData sheetId="3715">
        <row r="9">
          <cell r="A9" t="str">
            <v>A</v>
          </cell>
        </row>
      </sheetData>
      <sheetData sheetId="3716">
        <row r="9">
          <cell r="A9" t="str">
            <v>A</v>
          </cell>
        </row>
      </sheetData>
      <sheetData sheetId="3717">
        <row r="9">
          <cell r="A9" t="str">
            <v>A</v>
          </cell>
        </row>
      </sheetData>
      <sheetData sheetId="3718">
        <row r="9">
          <cell r="A9" t="str">
            <v>A</v>
          </cell>
        </row>
      </sheetData>
      <sheetData sheetId="3719">
        <row r="9">
          <cell r="A9" t="str">
            <v>A</v>
          </cell>
        </row>
      </sheetData>
      <sheetData sheetId="3720">
        <row r="9">
          <cell r="A9" t="str">
            <v>A</v>
          </cell>
        </row>
      </sheetData>
      <sheetData sheetId="3721">
        <row r="9">
          <cell r="A9" t="str">
            <v>A</v>
          </cell>
        </row>
      </sheetData>
      <sheetData sheetId="3722">
        <row r="9">
          <cell r="A9" t="str">
            <v>A</v>
          </cell>
        </row>
      </sheetData>
      <sheetData sheetId="3723">
        <row r="9">
          <cell r="A9" t="str">
            <v>A</v>
          </cell>
        </row>
      </sheetData>
      <sheetData sheetId="3724">
        <row r="9">
          <cell r="A9" t="str">
            <v>A</v>
          </cell>
        </row>
      </sheetData>
      <sheetData sheetId="3725">
        <row r="9">
          <cell r="A9" t="str">
            <v>A</v>
          </cell>
        </row>
      </sheetData>
      <sheetData sheetId="3726">
        <row r="9">
          <cell r="A9" t="str">
            <v>A</v>
          </cell>
        </row>
      </sheetData>
      <sheetData sheetId="3727">
        <row r="9">
          <cell r="A9" t="str">
            <v>A</v>
          </cell>
        </row>
      </sheetData>
      <sheetData sheetId="3728">
        <row r="9">
          <cell r="A9" t="str">
            <v>A</v>
          </cell>
        </row>
      </sheetData>
      <sheetData sheetId="3729">
        <row r="9">
          <cell r="A9" t="str">
            <v>A</v>
          </cell>
        </row>
      </sheetData>
      <sheetData sheetId="3730">
        <row r="9">
          <cell r="A9" t="str">
            <v>A</v>
          </cell>
        </row>
      </sheetData>
      <sheetData sheetId="3731">
        <row r="9">
          <cell r="A9" t="str">
            <v>A</v>
          </cell>
        </row>
      </sheetData>
      <sheetData sheetId="3732">
        <row r="9">
          <cell r="A9" t="str">
            <v>A</v>
          </cell>
        </row>
      </sheetData>
      <sheetData sheetId="3733">
        <row r="9">
          <cell r="A9" t="str">
            <v>A</v>
          </cell>
        </row>
      </sheetData>
      <sheetData sheetId="3734">
        <row r="9">
          <cell r="A9" t="str">
            <v>A</v>
          </cell>
        </row>
      </sheetData>
      <sheetData sheetId="3735">
        <row r="9">
          <cell r="A9" t="str">
            <v>A</v>
          </cell>
        </row>
      </sheetData>
      <sheetData sheetId="3736">
        <row r="9">
          <cell r="A9" t="str">
            <v>A</v>
          </cell>
        </row>
      </sheetData>
      <sheetData sheetId="3737">
        <row r="9">
          <cell r="A9" t="str">
            <v>A</v>
          </cell>
        </row>
      </sheetData>
      <sheetData sheetId="3738">
        <row r="9">
          <cell r="A9" t="str">
            <v>A</v>
          </cell>
        </row>
      </sheetData>
      <sheetData sheetId="3739">
        <row r="9">
          <cell r="A9" t="str">
            <v>A</v>
          </cell>
        </row>
      </sheetData>
      <sheetData sheetId="3740">
        <row r="9">
          <cell r="A9" t="str">
            <v>A</v>
          </cell>
        </row>
      </sheetData>
      <sheetData sheetId="3741">
        <row r="9">
          <cell r="A9" t="str">
            <v>A</v>
          </cell>
        </row>
      </sheetData>
      <sheetData sheetId="3742">
        <row r="9">
          <cell r="A9" t="str">
            <v>A</v>
          </cell>
        </row>
      </sheetData>
      <sheetData sheetId="3743">
        <row r="9">
          <cell r="A9" t="str">
            <v>A</v>
          </cell>
        </row>
      </sheetData>
      <sheetData sheetId="3744">
        <row r="9">
          <cell r="A9" t="str">
            <v>A</v>
          </cell>
        </row>
      </sheetData>
      <sheetData sheetId="3745">
        <row r="9">
          <cell r="A9" t="str">
            <v>A</v>
          </cell>
        </row>
      </sheetData>
      <sheetData sheetId="3746">
        <row r="9">
          <cell r="A9" t="str">
            <v>A</v>
          </cell>
        </row>
      </sheetData>
      <sheetData sheetId="3747">
        <row r="9">
          <cell r="A9" t="str">
            <v>A</v>
          </cell>
        </row>
      </sheetData>
      <sheetData sheetId="3748">
        <row r="9">
          <cell r="A9" t="str">
            <v>A</v>
          </cell>
        </row>
      </sheetData>
      <sheetData sheetId="3749">
        <row r="9">
          <cell r="A9" t="str">
            <v>A</v>
          </cell>
        </row>
      </sheetData>
      <sheetData sheetId="3750">
        <row r="9">
          <cell r="A9" t="str">
            <v>A</v>
          </cell>
        </row>
      </sheetData>
      <sheetData sheetId="3751">
        <row r="9">
          <cell r="A9" t="str">
            <v>A</v>
          </cell>
        </row>
      </sheetData>
      <sheetData sheetId="3752">
        <row r="9">
          <cell r="A9" t="str">
            <v>A</v>
          </cell>
        </row>
      </sheetData>
      <sheetData sheetId="3753">
        <row r="9">
          <cell r="A9" t="str">
            <v>A</v>
          </cell>
        </row>
      </sheetData>
      <sheetData sheetId="3754">
        <row r="9">
          <cell r="A9" t="str">
            <v>A</v>
          </cell>
        </row>
      </sheetData>
      <sheetData sheetId="3755">
        <row r="9">
          <cell r="A9" t="str">
            <v>A</v>
          </cell>
        </row>
      </sheetData>
      <sheetData sheetId="3756">
        <row r="9">
          <cell r="A9" t="str">
            <v>A</v>
          </cell>
        </row>
      </sheetData>
      <sheetData sheetId="3757">
        <row r="9">
          <cell r="A9" t="str">
            <v>A</v>
          </cell>
        </row>
      </sheetData>
      <sheetData sheetId="3758">
        <row r="9">
          <cell r="A9" t="str">
            <v>A</v>
          </cell>
        </row>
      </sheetData>
      <sheetData sheetId="3759">
        <row r="9">
          <cell r="A9" t="str">
            <v>A</v>
          </cell>
        </row>
      </sheetData>
      <sheetData sheetId="3760">
        <row r="9">
          <cell r="A9" t="str">
            <v>A</v>
          </cell>
        </row>
      </sheetData>
      <sheetData sheetId="3761">
        <row r="9">
          <cell r="A9" t="str">
            <v>A</v>
          </cell>
        </row>
      </sheetData>
      <sheetData sheetId="3762">
        <row r="9">
          <cell r="A9" t="str">
            <v>A</v>
          </cell>
        </row>
      </sheetData>
      <sheetData sheetId="3763">
        <row r="9">
          <cell r="A9" t="str">
            <v>A</v>
          </cell>
        </row>
      </sheetData>
      <sheetData sheetId="3764">
        <row r="9">
          <cell r="A9" t="str">
            <v>A</v>
          </cell>
        </row>
      </sheetData>
      <sheetData sheetId="3765">
        <row r="9">
          <cell r="A9" t="str">
            <v>A</v>
          </cell>
        </row>
      </sheetData>
      <sheetData sheetId="3766">
        <row r="9">
          <cell r="A9" t="str">
            <v>A</v>
          </cell>
        </row>
      </sheetData>
      <sheetData sheetId="3767">
        <row r="9">
          <cell r="A9" t="str">
            <v>A</v>
          </cell>
        </row>
      </sheetData>
      <sheetData sheetId="3768">
        <row r="9">
          <cell r="A9" t="str">
            <v>A</v>
          </cell>
        </row>
      </sheetData>
      <sheetData sheetId="3769">
        <row r="9">
          <cell r="A9" t="str">
            <v>A</v>
          </cell>
        </row>
      </sheetData>
      <sheetData sheetId="3770">
        <row r="9">
          <cell r="A9" t="str">
            <v>A</v>
          </cell>
        </row>
      </sheetData>
      <sheetData sheetId="3771">
        <row r="9">
          <cell r="A9" t="str">
            <v>A</v>
          </cell>
        </row>
      </sheetData>
      <sheetData sheetId="3772">
        <row r="9">
          <cell r="A9" t="str">
            <v>A</v>
          </cell>
        </row>
      </sheetData>
      <sheetData sheetId="3773">
        <row r="9">
          <cell r="A9" t="str">
            <v>A</v>
          </cell>
        </row>
      </sheetData>
      <sheetData sheetId="3774">
        <row r="9">
          <cell r="A9" t="str">
            <v>A</v>
          </cell>
        </row>
      </sheetData>
      <sheetData sheetId="3775">
        <row r="9">
          <cell r="A9" t="str">
            <v>A</v>
          </cell>
        </row>
      </sheetData>
      <sheetData sheetId="3776">
        <row r="9">
          <cell r="A9" t="str">
            <v>A</v>
          </cell>
        </row>
      </sheetData>
      <sheetData sheetId="3777">
        <row r="9">
          <cell r="A9" t="str">
            <v>A</v>
          </cell>
        </row>
      </sheetData>
      <sheetData sheetId="3778">
        <row r="9">
          <cell r="A9" t="str">
            <v>A</v>
          </cell>
        </row>
      </sheetData>
      <sheetData sheetId="3779">
        <row r="9">
          <cell r="A9" t="str">
            <v>A</v>
          </cell>
        </row>
      </sheetData>
      <sheetData sheetId="3780">
        <row r="9">
          <cell r="A9" t="str">
            <v>A</v>
          </cell>
        </row>
      </sheetData>
      <sheetData sheetId="3781">
        <row r="9">
          <cell r="A9" t="str">
            <v>A</v>
          </cell>
        </row>
      </sheetData>
      <sheetData sheetId="3782">
        <row r="9">
          <cell r="A9" t="str">
            <v>A</v>
          </cell>
        </row>
      </sheetData>
      <sheetData sheetId="3783">
        <row r="9">
          <cell r="A9" t="str">
            <v>A</v>
          </cell>
        </row>
      </sheetData>
      <sheetData sheetId="3784">
        <row r="9">
          <cell r="A9" t="str">
            <v>A</v>
          </cell>
        </row>
      </sheetData>
      <sheetData sheetId="3785">
        <row r="9">
          <cell r="A9" t="str">
            <v>A</v>
          </cell>
        </row>
      </sheetData>
      <sheetData sheetId="3786">
        <row r="9">
          <cell r="A9" t="str">
            <v>A</v>
          </cell>
        </row>
      </sheetData>
      <sheetData sheetId="3787">
        <row r="9">
          <cell r="A9" t="str">
            <v>A</v>
          </cell>
        </row>
      </sheetData>
      <sheetData sheetId="3788">
        <row r="9">
          <cell r="A9" t="str">
            <v>A</v>
          </cell>
        </row>
      </sheetData>
      <sheetData sheetId="3789">
        <row r="9">
          <cell r="A9" t="str">
            <v>A</v>
          </cell>
        </row>
      </sheetData>
      <sheetData sheetId="3790">
        <row r="9">
          <cell r="A9" t="str">
            <v>A</v>
          </cell>
        </row>
      </sheetData>
      <sheetData sheetId="3791">
        <row r="9">
          <cell r="A9" t="str">
            <v>A</v>
          </cell>
        </row>
      </sheetData>
      <sheetData sheetId="3792">
        <row r="9">
          <cell r="A9" t="str">
            <v>A</v>
          </cell>
        </row>
      </sheetData>
      <sheetData sheetId="3793">
        <row r="9">
          <cell r="A9" t="str">
            <v>A</v>
          </cell>
        </row>
      </sheetData>
      <sheetData sheetId="3794">
        <row r="9">
          <cell r="A9" t="str">
            <v>A</v>
          </cell>
        </row>
      </sheetData>
      <sheetData sheetId="3795">
        <row r="9">
          <cell r="A9" t="str">
            <v>A</v>
          </cell>
        </row>
      </sheetData>
      <sheetData sheetId="3796">
        <row r="9">
          <cell r="A9" t="str">
            <v>A</v>
          </cell>
        </row>
      </sheetData>
      <sheetData sheetId="3797">
        <row r="9">
          <cell r="A9" t="str">
            <v>A</v>
          </cell>
        </row>
      </sheetData>
      <sheetData sheetId="3798">
        <row r="9">
          <cell r="A9" t="str">
            <v>A</v>
          </cell>
        </row>
      </sheetData>
      <sheetData sheetId="3799">
        <row r="9">
          <cell r="A9" t="str">
            <v>A</v>
          </cell>
        </row>
      </sheetData>
      <sheetData sheetId="3800">
        <row r="9">
          <cell r="A9" t="str">
            <v>A</v>
          </cell>
        </row>
      </sheetData>
      <sheetData sheetId="3801">
        <row r="9">
          <cell r="A9" t="str">
            <v>A</v>
          </cell>
        </row>
      </sheetData>
      <sheetData sheetId="3802">
        <row r="9">
          <cell r="A9" t="str">
            <v>A</v>
          </cell>
        </row>
      </sheetData>
      <sheetData sheetId="3803">
        <row r="9">
          <cell r="A9" t="str">
            <v>A</v>
          </cell>
        </row>
      </sheetData>
      <sheetData sheetId="3804">
        <row r="9">
          <cell r="A9" t="str">
            <v>A</v>
          </cell>
        </row>
      </sheetData>
      <sheetData sheetId="3805">
        <row r="9">
          <cell r="A9" t="str">
            <v>A</v>
          </cell>
        </row>
      </sheetData>
      <sheetData sheetId="3806">
        <row r="9">
          <cell r="A9" t="str">
            <v>A</v>
          </cell>
        </row>
      </sheetData>
      <sheetData sheetId="3807">
        <row r="9">
          <cell r="A9" t="str">
            <v>A</v>
          </cell>
        </row>
      </sheetData>
      <sheetData sheetId="3808">
        <row r="9">
          <cell r="A9" t="str">
            <v>A</v>
          </cell>
        </row>
      </sheetData>
      <sheetData sheetId="3809">
        <row r="9">
          <cell r="A9" t="str">
            <v>A</v>
          </cell>
        </row>
      </sheetData>
      <sheetData sheetId="3810">
        <row r="9">
          <cell r="A9" t="str">
            <v>A</v>
          </cell>
        </row>
      </sheetData>
      <sheetData sheetId="3811">
        <row r="9">
          <cell r="A9" t="str">
            <v>A</v>
          </cell>
        </row>
      </sheetData>
      <sheetData sheetId="3812">
        <row r="9">
          <cell r="A9" t="str">
            <v>A</v>
          </cell>
        </row>
      </sheetData>
      <sheetData sheetId="3813">
        <row r="9">
          <cell r="A9" t="str">
            <v>A</v>
          </cell>
        </row>
      </sheetData>
      <sheetData sheetId="3814">
        <row r="9">
          <cell r="A9" t="str">
            <v>A</v>
          </cell>
        </row>
      </sheetData>
      <sheetData sheetId="3815">
        <row r="9">
          <cell r="A9" t="str">
            <v>A</v>
          </cell>
        </row>
      </sheetData>
      <sheetData sheetId="3816">
        <row r="9">
          <cell r="A9" t="str">
            <v>A</v>
          </cell>
        </row>
      </sheetData>
      <sheetData sheetId="3817">
        <row r="9">
          <cell r="A9" t="str">
            <v>A</v>
          </cell>
        </row>
      </sheetData>
      <sheetData sheetId="3818">
        <row r="9">
          <cell r="A9" t="str">
            <v>A</v>
          </cell>
        </row>
      </sheetData>
      <sheetData sheetId="3819">
        <row r="9">
          <cell r="A9" t="str">
            <v>A</v>
          </cell>
        </row>
      </sheetData>
      <sheetData sheetId="3820">
        <row r="9">
          <cell r="A9" t="str">
            <v>A</v>
          </cell>
        </row>
      </sheetData>
      <sheetData sheetId="3821">
        <row r="9">
          <cell r="A9" t="str">
            <v>A</v>
          </cell>
        </row>
      </sheetData>
      <sheetData sheetId="3822">
        <row r="9">
          <cell r="A9" t="str">
            <v>A</v>
          </cell>
        </row>
      </sheetData>
      <sheetData sheetId="3823">
        <row r="9">
          <cell r="A9" t="str">
            <v>A</v>
          </cell>
        </row>
      </sheetData>
      <sheetData sheetId="3824">
        <row r="9">
          <cell r="A9" t="str">
            <v>A</v>
          </cell>
        </row>
      </sheetData>
      <sheetData sheetId="3825">
        <row r="9">
          <cell r="A9" t="str">
            <v>A</v>
          </cell>
        </row>
      </sheetData>
      <sheetData sheetId="3826">
        <row r="9">
          <cell r="A9" t="str">
            <v>A</v>
          </cell>
        </row>
      </sheetData>
      <sheetData sheetId="3827">
        <row r="9">
          <cell r="A9" t="str">
            <v>A</v>
          </cell>
        </row>
      </sheetData>
      <sheetData sheetId="3828">
        <row r="9">
          <cell r="A9" t="str">
            <v>A</v>
          </cell>
        </row>
      </sheetData>
      <sheetData sheetId="3829">
        <row r="9">
          <cell r="A9" t="str">
            <v>A</v>
          </cell>
        </row>
      </sheetData>
      <sheetData sheetId="3830">
        <row r="9">
          <cell r="A9" t="str">
            <v>A</v>
          </cell>
        </row>
      </sheetData>
      <sheetData sheetId="3831">
        <row r="9">
          <cell r="A9" t="str">
            <v>A</v>
          </cell>
        </row>
      </sheetData>
      <sheetData sheetId="3832">
        <row r="9">
          <cell r="A9" t="str">
            <v>A</v>
          </cell>
        </row>
      </sheetData>
      <sheetData sheetId="3833">
        <row r="9">
          <cell r="A9" t="str">
            <v>A</v>
          </cell>
        </row>
      </sheetData>
      <sheetData sheetId="3834">
        <row r="9">
          <cell r="A9" t="str">
            <v>A</v>
          </cell>
        </row>
      </sheetData>
      <sheetData sheetId="3835">
        <row r="9">
          <cell r="A9" t="str">
            <v>A</v>
          </cell>
        </row>
      </sheetData>
      <sheetData sheetId="3836">
        <row r="9">
          <cell r="A9" t="str">
            <v>A</v>
          </cell>
        </row>
      </sheetData>
      <sheetData sheetId="3837">
        <row r="9">
          <cell r="A9" t="str">
            <v>A</v>
          </cell>
        </row>
      </sheetData>
      <sheetData sheetId="3838">
        <row r="9">
          <cell r="A9" t="str">
            <v>A</v>
          </cell>
        </row>
      </sheetData>
      <sheetData sheetId="3839">
        <row r="9">
          <cell r="A9" t="str">
            <v>A</v>
          </cell>
        </row>
      </sheetData>
      <sheetData sheetId="3840">
        <row r="9">
          <cell r="A9" t="str">
            <v>A</v>
          </cell>
        </row>
      </sheetData>
      <sheetData sheetId="3841">
        <row r="9">
          <cell r="A9" t="str">
            <v>A</v>
          </cell>
        </row>
      </sheetData>
      <sheetData sheetId="3842">
        <row r="9">
          <cell r="A9" t="str">
            <v>A</v>
          </cell>
        </row>
      </sheetData>
      <sheetData sheetId="3843">
        <row r="9">
          <cell r="A9" t="str">
            <v>A</v>
          </cell>
        </row>
      </sheetData>
      <sheetData sheetId="3844">
        <row r="9">
          <cell r="A9" t="str">
            <v>A</v>
          </cell>
        </row>
      </sheetData>
      <sheetData sheetId="3845">
        <row r="9">
          <cell r="A9" t="str">
            <v>A</v>
          </cell>
        </row>
      </sheetData>
      <sheetData sheetId="3846">
        <row r="9">
          <cell r="A9" t="str">
            <v>A</v>
          </cell>
        </row>
      </sheetData>
      <sheetData sheetId="3847">
        <row r="9">
          <cell r="A9" t="str">
            <v>A</v>
          </cell>
        </row>
      </sheetData>
      <sheetData sheetId="3848">
        <row r="9">
          <cell r="A9" t="str">
            <v>A</v>
          </cell>
        </row>
      </sheetData>
      <sheetData sheetId="3849">
        <row r="9">
          <cell r="A9" t="str">
            <v>A</v>
          </cell>
        </row>
      </sheetData>
      <sheetData sheetId="3850">
        <row r="9">
          <cell r="A9" t="str">
            <v>A</v>
          </cell>
        </row>
      </sheetData>
      <sheetData sheetId="3851">
        <row r="9">
          <cell r="A9" t="str">
            <v>A</v>
          </cell>
        </row>
      </sheetData>
      <sheetData sheetId="3852">
        <row r="9">
          <cell r="A9" t="str">
            <v>A</v>
          </cell>
        </row>
      </sheetData>
      <sheetData sheetId="3853">
        <row r="9">
          <cell r="A9" t="str">
            <v>A</v>
          </cell>
        </row>
      </sheetData>
      <sheetData sheetId="3854">
        <row r="9">
          <cell r="A9" t="str">
            <v>A</v>
          </cell>
        </row>
      </sheetData>
      <sheetData sheetId="3855">
        <row r="9">
          <cell r="A9" t="str">
            <v>A</v>
          </cell>
        </row>
      </sheetData>
      <sheetData sheetId="3856">
        <row r="9">
          <cell r="A9" t="str">
            <v>A</v>
          </cell>
        </row>
      </sheetData>
      <sheetData sheetId="3857">
        <row r="9">
          <cell r="A9" t="str">
            <v>A</v>
          </cell>
        </row>
      </sheetData>
      <sheetData sheetId="3858">
        <row r="9">
          <cell r="A9" t="str">
            <v>A</v>
          </cell>
        </row>
      </sheetData>
      <sheetData sheetId="3859">
        <row r="9">
          <cell r="A9" t="str">
            <v>A</v>
          </cell>
        </row>
      </sheetData>
      <sheetData sheetId="3860">
        <row r="9">
          <cell r="A9" t="str">
            <v>A</v>
          </cell>
        </row>
      </sheetData>
      <sheetData sheetId="3861">
        <row r="9">
          <cell r="A9" t="str">
            <v>A</v>
          </cell>
        </row>
      </sheetData>
      <sheetData sheetId="3862">
        <row r="9">
          <cell r="A9" t="str">
            <v>A</v>
          </cell>
        </row>
      </sheetData>
      <sheetData sheetId="3863">
        <row r="9">
          <cell r="A9" t="str">
            <v>A</v>
          </cell>
        </row>
      </sheetData>
      <sheetData sheetId="3864">
        <row r="9">
          <cell r="A9" t="str">
            <v>A</v>
          </cell>
        </row>
      </sheetData>
      <sheetData sheetId="3865">
        <row r="9">
          <cell r="A9" t="str">
            <v>A</v>
          </cell>
        </row>
      </sheetData>
      <sheetData sheetId="3866">
        <row r="9">
          <cell r="A9" t="str">
            <v>A</v>
          </cell>
        </row>
      </sheetData>
      <sheetData sheetId="3867">
        <row r="9">
          <cell r="A9" t="str">
            <v>A</v>
          </cell>
        </row>
      </sheetData>
      <sheetData sheetId="3868">
        <row r="9">
          <cell r="A9" t="str">
            <v>A</v>
          </cell>
        </row>
      </sheetData>
      <sheetData sheetId="3869">
        <row r="9">
          <cell r="A9" t="str">
            <v>A</v>
          </cell>
        </row>
      </sheetData>
      <sheetData sheetId="3870">
        <row r="9">
          <cell r="A9" t="str">
            <v>A</v>
          </cell>
        </row>
      </sheetData>
      <sheetData sheetId="3871">
        <row r="9">
          <cell r="A9" t="str">
            <v>A</v>
          </cell>
        </row>
      </sheetData>
      <sheetData sheetId="3872">
        <row r="9">
          <cell r="A9" t="str">
            <v>A</v>
          </cell>
        </row>
      </sheetData>
      <sheetData sheetId="3873">
        <row r="9">
          <cell r="A9" t="str">
            <v>A</v>
          </cell>
        </row>
      </sheetData>
      <sheetData sheetId="3874">
        <row r="9">
          <cell r="A9" t="str">
            <v>A</v>
          </cell>
        </row>
      </sheetData>
      <sheetData sheetId="3875">
        <row r="9">
          <cell r="A9" t="str">
            <v>A</v>
          </cell>
        </row>
      </sheetData>
      <sheetData sheetId="3876">
        <row r="9">
          <cell r="A9" t="str">
            <v>A</v>
          </cell>
        </row>
      </sheetData>
      <sheetData sheetId="3877">
        <row r="9">
          <cell r="A9" t="str">
            <v>A</v>
          </cell>
        </row>
      </sheetData>
      <sheetData sheetId="3878">
        <row r="9">
          <cell r="A9" t="str">
            <v>A</v>
          </cell>
        </row>
      </sheetData>
      <sheetData sheetId="3879">
        <row r="9">
          <cell r="A9" t="str">
            <v>A</v>
          </cell>
        </row>
      </sheetData>
      <sheetData sheetId="3880">
        <row r="9">
          <cell r="A9" t="str">
            <v>A</v>
          </cell>
        </row>
      </sheetData>
      <sheetData sheetId="3881">
        <row r="9">
          <cell r="A9" t="str">
            <v>A</v>
          </cell>
        </row>
      </sheetData>
      <sheetData sheetId="3882">
        <row r="9">
          <cell r="A9" t="str">
            <v>A</v>
          </cell>
        </row>
      </sheetData>
      <sheetData sheetId="3883">
        <row r="9">
          <cell r="A9" t="str">
            <v>A</v>
          </cell>
        </row>
      </sheetData>
      <sheetData sheetId="3884">
        <row r="9">
          <cell r="A9" t="str">
            <v>A</v>
          </cell>
        </row>
      </sheetData>
      <sheetData sheetId="3885">
        <row r="9">
          <cell r="A9" t="str">
            <v>A</v>
          </cell>
        </row>
      </sheetData>
      <sheetData sheetId="3886">
        <row r="9">
          <cell r="A9" t="str">
            <v>A</v>
          </cell>
        </row>
      </sheetData>
      <sheetData sheetId="3887">
        <row r="9">
          <cell r="A9" t="str">
            <v>A</v>
          </cell>
        </row>
      </sheetData>
      <sheetData sheetId="3888">
        <row r="9">
          <cell r="A9" t="str">
            <v>A</v>
          </cell>
        </row>
      </sheetData>
      <sheetData sheetId="3889">
        <row r="9">
          <cell r="A9" t="str">
            <v>A</v>
          </cell>
        </row>
      </sheetData>
      <sheetData sheetId="3890">
        <row r="9">
          <cell r="A9" t="str">
            <v>A</v>
          </cell>
        </row>
      </sheetData>
      <sheetData sheetId="3891">
        <row r="9">
          <cell r="A9" t="str">
            <v>A</v>
          </cell>
        </row>
      </sheetData>
      <sheetData sheetId="3892">
        <row r="9">
          <cell r="A9" t="str">
            <v>A</v>
          </cell>
        </row>
      </sheetData>
      <sheetData sheetId="3893">
        <row r="9">
          <cell r="A9" t="str">
            <v>A</v>
          </cell>
        </row>
      </sheetData>
      <sheetData sheetId="3894">
        <row r="9">
          <cell r="A9" t="str">
            <v>A</v>
          </cell>
        </row>
      </sheetData>
      <sheetData sheetId="3895">
        <row r="9">
          <cell r="A9" t="str">
            <v>A</v>
          </cell>
        </row>
      </sheetData>
      <sheetData sheetId="3896">
        <row r="9">
          <cell r="A9" t="str">
            <v>A</v>
          </cell>
        </row>
      </sheetData>
      <sheetData sheetId="3897">
        <row r="9">
          <cell r="A9" t="str">
            <v>A</v>
          </cell>
        </row>
      </sheetData>
      <sheetData sheetId="3898">
        <row r="9">
          <cell r="A9" t="str">
            <v>A</v>
          </cell>
        </row>
      </sheetData>
      <sheetData sheetId="3899">
        <row r="9">
          <cell r="A9" t="str">
            <v>A</v>
          </cell>
        </row>
      </sheetData>
      <sheetData sheetId="3900">
        <row r="9">
          <cell r="A9" t="str">
            <v>A</v>
          </cell>
        </row>
      </sheetData>
      <sheetData sheetId="3901">
        <row r="9">
          <cell r="A9" t="str">
            <v>A</v>
          </cell>
        </row>
      </sheetData>
      <sheetData sheetId="3902">
        <row r="9">
          <cell r="A9" t="str">
            <v>A</v>
          </cell>
        </row>
      </sheetData>
      <sheetData sheetId="3903">
        <row r="9">
          <cell r="A9" t="str">
            <v>A</v>
          </cell>
        </row>
      </sheetData>
      <sheetData sheetId="3904">
        <row r="9">
          <cell r="A9" t="str">
            <v>A</v>
          </cell>
        </row>
      </sheetData>
      <sheetData sheetId="3905">
        <row r="9">
          <cell r="A9" t="str">
            <v>A</v>
          </cell>
        </row>
      </sheetData>
      <sheetData sheetId="3906">
        <row r="9">
          <cell r="A9" t="str">
            <v>A</v>
          </cell>
        </row>
      </sheetData>
      <sheetData sheetId="3907">
        <row r="9">
          <cell r="A9" t="str">
            <v>A</v>
          </cell>
        </row>
      </sheetData>
      <sheetData sheetId="3908">
        <row r="9">
          <cell r="A9" t="str">
            <v>A</v>
          </cell>
        </row>
      </sheetData>
      <sheetData sheetId="3909">
        <row r="9">
          <cell r="A9" t="str">
            <v>A</v>
          </cell>
        </row>
      </sheetData>
      <sheetData sheetId="3910">
        <row r="9">
          <cell r="A9" t="str">
            <v>A</v>
          </cell>
        </row>
      </sheetData>
      <sheetData sheetId="3911">
        <row r="9">
          <cell r="A9" t="str">
            <v>A</v>
          </cell>
        </row>
      </sheetData>
      <sheetData sheetId="3912">
        <row r="9">
          <cell r="A9" t="str">
            <v>A</v>
          </cell>
        </row>
      </sheetData>
      <sheetData sheetId="3913">
        <row r="9">
          <cell r="A9" t="str">
            <v>A</v>
          </cell>
        </row>
      </sheetData>
      <sheetData sheetId="3914">
        <row r="9">
          <cell r="A9" t="str">
            <v>A</v>
          </cell>
        </row>
      </sheetData>
      <sheetData sheetId="3915">
        <row r="9">
          <cell r="A9" t="str">
            <v>A</v>
          </cell>
        </row>
      </sheetData>
      <sheetData sheetId="3916">
        <row r="9">
          <cell r="A9" t="str">
            <v>A</v>
          </cell>
        </row>
      </sheetData>
      <sheetData sheetId="3917">
        <row r="9">
          <cell r="A9" t="str">
            <v>A</v>
          </cell>
        </row>
      </sheetData>
      <sheetData sheetId="3918">
        <row r="9">
          <cell r="A9" t="str">
            <v>A</v>
          </cell>
        </row>
      </sheetData>
      <sheetData sheetId="3919">
        <row r="9">
          <cell r="A9" t="str">
            <v>A</v>
          </cell>
        </row>
      </sheetData>
      <sheetData sheetId="3920">
        <row r="9">
          <cell r="A9" t="str">
            <v>A</v>
          </cell>
        </row>
      </sheetData>
      <sheetData sheetId="3921">
        <row r="9">
          <cell r="A9" t="str">
            <v>A</v>
          </cell>
        </row>
      </sheetData>
      <sheetData sheetId="3922">
        <row r="9">
          <cell r="A9" t="str">
            <v>A</v>
          </cell>
        </row>
      </sheetData>
      <sheetData sheetId="3923">
        <row r="9">
          <cell r="A9" t="str">
            <v>A</v>
          </cell>
        </row>
      </sheetData>
      <sheetData sheetId="3924">
        <row r="9">
          <cell r="A9" t="str">
            <v>A</v>
          </cell>
        </row>
      </sheetData>
      <sheetData sheetId="3925">
        <row r="9">
          <cell r="A9" t="str">
            <v>A</v>
          </cell>
        </row>
      </sheetData>
      <sheetData sheetId="3926">
        <row r="9">
          <cell r="A9" t="str">
            <v>A</v>
          </cell>
        </row>
      </sheetData>
      <sheetData sheetId="3927">
        <row r="9">
          <cell r="A9" t="str">
            <v>A</v>
          </cell>
        </row>
      </sheetData>
      <sheetData sheetId="3928">
        <row r="9">
          <cell r="A9" t="str">
            <v>A</v>
          </cell>
        </row>
      </sheetData>
      <sheetData sheetId="3929">
        <row r="9">
          <cell r="A9" t="str">
            <v>A</v>
          </cell>
        </row>
      </sheetData>
      <sheetData sheetId="3930">
        <row r="9">
          <cell r="A9" t="str">
            <v>A</v>
          </cell>
        </row>
      </sheetData>
      <sheetData sheetId="3931">
        <row r="9">
          <cell r="A9" t="str">
            <v>A</v>
          </cell>
        </row>
      </sheetData>
      <sheetData sheetId="3932">
        <row r="9">
          <cell r="A9" t="str">
            <v>A</v>
          </cell>
        </row>
      </sheetData>
      <sheetData sheetId="3933">
        <row r="9">
          <cell r="A9" t="str">
            <v>A</v>
          </cell>
        </row>
      </sheetData>
      <sheetData sheetId="3934">
        <row r="9">
          <cell r="A9" t="str">
            <v>A</v>
          </cell>
        </row>
      </sheetData>
      <sheetData sheetId="3935">
        <row r="9">
          <cell r="A9" t="str">
            <v>A</v>
          </cell>
        </row>
      </sheetData>
      <sheetData sheetId="3936">
        <row r="9">
          <cell r="A9" t="str">
            <v>A</v>
          </cell>
        </row>
      </sheetData>
      <sheetData sheetId="3937">
        <row r="9">
          <cell r="A9" t="str">
            <v>A</v>
          </cell>
        </row>
      </sheetData>
      <sheetData sheetId="3938">
        <row r="9">
          <cell r="A9" t="str">
            <v>A</v>
          </cell>
        </row>
      </sheetData>
      <sheetData sheetId="3939">
        <row r="9">
          <cell r="A9" t="str">
            <v>A</v>
          </cell>
        </row>
      </sheetData>
      <sheetData sheetId="3940">
        <row r="9">
          <cell r="A9" t="str">
            <v>A</v>
          </cell>
        </row>
      </sheetData>
      <sheetData sheetId="3941">
        <row r="9">
          <cell r="A9" t="str">
            <v>A</v>
          </cell>
        </row>
      </sheetData>
      <sheetData sheetId="3942">
        <row r="9">
          <cell r="A9" t="str">
            <v>A</v>
          </cell>
        </row>
      </sheetData>
      <sheetData sheetId="3943">
        <row r="9">
          <cell r="A9" t="str">
            <v>A</v>
          </cell>
        </row>
      </sheetData>
      <sheetData sheetId="3944">
        <row r="9">
          <cell r="A9" t="str">
            <v>A</v>
          </cell>
        </row>
      </sheetData>
      <sheetData sheetId="3945">
        <row r="9">
          <cell r="A9" t="str">
            <v>A</v>
          </cell>
        </row>
      </sheetData>
      <sheetData sheetId="3946">
        <row r="9">
          <cell r="A9" t="str">
            <v>A</v>
          </cell>
        </row>
      </sheetData>
      <sheetData sheetId="3947">
        <row r="9">
          <cell r="A9" t="str">
            <v>A</v>
          </cell>
        </row>
      </sheetData>
      <sheetData sheetId="3948">
        <row r="9">
          <cell r="A9" t="str">
            <v>A</v>
          </cell>
        </row>
      </sheetData>
      <sheetData sheetId="3949">
        <row r="9">
          <cell r="A9" t="str">
            <v>A</v>
          </cell>
        </row>
      </sheetData>
      <sheetData sheetId="3950">
        <row r="9">
          <cell r="A9" t="str">
            <v>A</v>
          </cell>
        </row>
      </sheetData>
      <sheetData sheetId="3951">
        <row r="9">
          <cell r="A9" t="str">
            <v>A</v>
          </cell>
        </row>
      </sheetData>
      <sheetData sheetId="3952">
        <row r="9">
          <cell r="A9" t="str">
            <v>A</v>
          </cell>
        </row>
      </sheetData>
      <sheetData sheetId="3953">
        <row r="9">
          <cell r="A9" t="str">
            <v>A</v>
          </cell>
        </row>
      </sheetData>
      <sheetData sheetId="3954">
        <row r="9">
          <cell r="A9" t="str">
            <v>A</v>
          </cell>
        </row>
      </sheetData>
      <sheetData sheetId="3955">
        <row r="9">
          <cell r="A9" t="str">
            <v>A</v>
          </cell>
        </row>
      </sheetData>
      <sheetData sheetId="3956">
        <row r="9">
          <cell r="A9" t="str">
            <v>A</v>
          </cell>
        </row>
      </sheetData>
      <sheetData sheetId="3957">
        <row r="9">
          <cell r="A9" t="str">
            <v>A</v>
          </cell>
        </row>
      </sheetData>
      <sheetData sheetId="3958">
        <row r="9">
          <cell r="A9" t="str">
            <v>A</v>
          </cell>
        </row>
      </sheetData>
      <sheetData sheetId="3959">
        <row r="9">
          <cell r="A9" t="str">
            <v>A</v>
          </cell>
        </row>
      </sheetData>
      <sheetData sheetId="3960">
        <row r="9">
          <cell r="A9" t="str">
            <v>A</v>
          </cell>
        </row>
      </sheetData>
      <sheetData sheetId="3961">
        <row r="9">
          <cell r="A9" t="str">
            <v>A</v>
          </cell>
        </row>
      </sheetData>
      <sheetData sheetId="3962">
        <row r="9">
          <cell r="A9" t="str">
            <v>A</v>
          </cell>
        </row>
      </sheetData>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ow r="9">
          <cell r="A9" t="str">
            <v>A</v>
          </cell>
        </row>
      </sheetData>
      <sheetData sheetId="3985" refreshError="1"/>
      <sheetData sheetId="3986" refreshError="1"/>
      <sheetData sheetId="3987" refreshError="1"/>
      <sheetData sheetId="3988" refreshError="1"/>
      <sheetData sheetId="3989" refreshError="1"/>
      <sheetData sheetId="3990" refreshError="1"/>
      <sheetData sheetId="3991">
        <row r="9">
          <cell r="A9" t="str">
            <v>A</v>
          </cell>
        </row>
      </sheetData>
      <sheetData sheetId="3992">
        <row r="9">
          <cell r="A9" t="str">
            <v>A</v>
          </cell>
        </row>
      </sheetData>
      <sheetData sheetId="3993">
        <row r="9">
          <cell r="A9" t="str">
            <v>A</v>
          </cell>
        </row>
      </sheetData>
      <sheetData sheetId="3994">
        <row r="9">
          <cell r="A9" t="str">
            <v>A</v>
          </cell>
        </row>
      </sheetData>
      <sheetData sheetId="3995">
        <row r="9">
          <cell r="A9" t="str">
            <v>A</v>
          </cell>
        </row>
      </sheetData>
      <sheetData sheetId="3996">
        <row r="9">
          <cell r="A9" t="str">
            <v>A</v>
          </cell>
        </row>
      </sheetData>
      <sheetData sheetId="3997">
        <row r="9">
          <cell r="A9" t="str">
            <v>A</v>
          </cell>
        </row>
      </sheetData>
      <sheetData sheetId="3998">
        <row r="9">
          <cell r="A9" t="str">
            <v>A</v>
          </cell>
        </row>
      </sheetData>
      <sheetData sheetId="3999">
        <row r="9">
          <cell r="A9" t="str">
            <v>A</v>
          </cell>
        </row>
      </sheetData>
      <sheetData sheetId="4000">
        <row r="9">
          <cell r="A9" t="str">
            <v>A</v>
          </cell>
        </row>
      </sheetData>
      <sheetData sheetId="4001">
        <row r="9">
          <cell r="A9" t="str">
            <v>A</v>
          </cell>
        </row>
      </sheetData>
      <sheetData sheetId="4002">
        <row r="9">
          <cell r="A9" t="str">
            <v>A</v>
          </cell>
        </row>
      </sheetData>
      <sheetData sheetId="4003">
        <row r="9">
          <cell r="A9" t="str">
            <v>A</v>
          </cell>
        </row>
      </sheetData>
      <sheetData sheetId="4004">
        <row r="9">
          <cell r="A9" t="str">
            <v>A</v>
          </cell>
        </row>
      </sheetData>
      <sheetData sheetId="4005">
        <row r="9">
          <cell r="A9" t="str">
            <v>A</v>
          </cell>
        </row>
      </sheetData>
      <sheetData sheetId="4006">
        <row r="9">
          <cell r="A9" t="str">
            <v>A</v>
          </cell>
        </row>
      </sheetData>
      <sheetData sheetId="4007">
        <row r="9">
          <cell r="A9" t="str">
            <v>A</v>
          </cell>
        </row>
      </sheetData>
      <sheetData sheetId="4008">
        <row r="9">
          <cell r="A9" t="str">
            <v>A</v>
          </cell>
        </row>
      </sheetData>
      <sheetData sheetId="4009">
        <row r="9">
          <cell r="A9" t="str">
            <v>A</v>
          </cell>
        </row>
      </sheetData>
      <sheetData sheetId="4010">
        <row r="9">
          <cell r="A9" t="str">
            <v>A</v>
          </cell>
        </row>
      </sheetData>
      <sheetData sheetId="4011">
        <row r="9">
          <cell r="A9" t="str">
            <v>A</v>
          </cell>
        </row>
      </sheetData>
      <sheetData sheetId="4012">
        <row r="9">
          <cell r="A9" t="str">
            <v>A</v>
          </cell>
        </row>
      </sheetData>
      <sheetData sheetId="4013">
        <row r="9">
          <cell r="A9" t="str">
            <v>A</v>
          </cell>
        </row>
      </sheetData>
      <sheetData sheetId="4014">
        <row r="9">
          <cell r="A9" t="str">
            <v>A</v>
          </cell>
        </row>
      </sheetData>
      <sheetData sheetId="4015">
        <row r="9">
          <cell r="A9" t="str">
            <v>A</v>
          </cell>
        </row>
      </sheetData>
      <sheetData sheetId="4016">
        <row r="9">
          <cell r="A9" t="str">
            <v>A</v>
          </cell>
        </row>
      </sheetData>
      <sheetData sheetId="4017">
        <row r="9">
          <cell r="A9" t="str">
            <v>A</v>
          </cell>
        </row>
      </sheetData>
      <sheetData sheetId="4018">
        <row r="9">
          <cell r="A9" t="str">
            <v>A</v>
          </cell>
        </row>
      </sheetData>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ow r="9">
          <cell r="A9" t="str">
            <v>A</v>
          </cell>
        </row>
      </sheetData>
      <sheetData sheetId="4030">
        <row r="9">
          <cell r="A9" t="str">
            <v>A</v>
          </cell>
        </row>
      </sheetData>
      <sheetData sheetId="4031">
        <row r="9">
          <cell r="A9" t="str">
            <v>A</v>
          </cell>
        </row>
      </sheetData>
      <sheetData sheetId="4032">
        <row r="9">
          <cell r="A9" t="str">
            <v>A</v>
          </cell>
        </row>
      </sheetData>
      <sheetData sheetId="4033">
        <row r="9">
          <cell r="A9" t="str">
            <v>A</v>
          </cell>
        </row>
      </sheetData>
      <sheetData sheetId="4034">
        <row r="9">
          <cell r="A9" t="str">
            <v>A</v>
          </cell>
        </row>
      </sheetData>
      <sheetData sheetId="4035">
        <row r="9">
          <cell r="A9" t="str">
            <v>A</v>
          </cell>
        </row>
      </sheetData>
      <sheetData sheetId="4036">
        <row r="9">
          <cell r="A9" t="str">
            <v>A</v>
          </cell>
        </row>
      </sheetData>
      <sheetData sheetId="4037">
        <row r="9">
          <cell r="A9" t="str">
            <v>A</v>
          </cell>
        </row>
      </sheetData>
      <sheetData sheetId="4038">
        <row r="9">
          <cell r="A9" t="str">
            <v>A</v>
          </cell>
        </row>
      </sheetData>
      <sheetData sheetId="4039">
        <row r="9">
          <cell r="A9" t="str">
            <v>A</v>
          </cell>
        </row>
      </sheetData>
      <sheetData sheetId="4040">
        <row r="9">
          <cell r="A9" t="str">
            <v>A</v>
          </cell>
        </row>
      </sheetData>
      <sheetData sheetId="4041">
        <row r="9">
          <cell r="A9" t="str">
            <v>A</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ow r="9">
          <cell r="A9" t="str">
            <v>A</v>
          </cell>
        </row>
      </sheetData>
      <sheetData sheetId="4085">
        <row r="9">
          <cell r="A9" t="str">
            <v>A</v>
          </cell>
        </row>
      </sheetData>
      <sheetData sheetId="4086">
        <row r="9">
          <cell r="A9" t="str">
            <v>A</v>
          </cell>
        </row>
      </sheetData>
      <sheetData sheetId="4087">
        <row r="9">
          <cell r="A9" t="str">
            <v>A</v>
          </cell>
        </row>
      </sheetData>
      <sheetData sheetId="4088">
        <row r="9">
          <cell r="A9" t="str">
            <v>A</v>
          </cell>
        </row>
      </sheetData>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ow r="9">
          <cell r="A9" t="str">
            <v>A</v>
          </cell>
        </row>
      </sheetData>
      <sheetData sheetId="4119">
        <row r="9">
          <cell r="A9" t="str">
            <v>A</v>
          </cell>
        </row>
      </sheetData>
      <sheetData sheetId="4120">
        <row r="9">
          <cell r="A9" t="str">
            <v>A</v>
          </cell>
        </row>
      </sheetData>
      <sheetData sheetId="4121">
        <row r="9">
          <cell r="A9" t="str">
            <v>A</v>
          </cell>
        </row>
      </sheetData>
      <sheetData sheetId="4122">
        <row r="9">
          <cell r="A9" t="str">
            <v>A</v>
          </cell>
        </row>
      </sheetData>
      <sheetData sheetId="4123">
        <row r="9">
          <cell r="A9" t="str">
            <v>A</v>
          </cell>
        </row>
      </sheetData>
      <sheetData sheetId="4124">
        <row r="9">
          <cell r="A9" t="str">
            <v>A</v>
          </cell>
        </row>
      </sheetData>
      <sheetData sheetId="4125">
        <row r="9">
          <cell r="A9" t="str">
            <v>A</v>
          </cell>
        </row>
      </sheetData>
      <sheetData sheetId="4126">
        <row r="9">
          <cell r="A9" t="str">
            <v>A</v>
          </cell>
        </row>
      </sheetData>
      <sheetData sheetId="4127">
        <row r="9">
          <cell r="A9" t="str">
            <v>A</v>
          </cell>
        </row>
      </sheetData>
      <sheetData sheetId="4128">
        <row r="9">
          <cell r="A9" t="str">
            <v>A</v>
          </cell>
        </row>
      </sheetData>
      <sheetData sheetId="4129">
        <row r="9">
          <cell r="A9" t="str">
            <v>A</v>
          </cell>
        </row>
      </sheetData>
      <sheetData sheetId="4130">
        <row r="9">
          <cell r="A9" t="str">
            <v>A</v>
          </cell>
        </row>
      </sheetData>
      <sheetData sheetId="4131">
        <row r="9">
          <cell r="A9" t="str">
            <v>A</v>
          </cell>
        </row>
      </sheetData>
      <sheetData sheetId="4132">
        <row r="9">
          <cell r="A9" t="str">
            <v>A</v>
          </cell>
        </row>
      </sheetData>
      <sheetData sheetId="4133">
        <row r="9">
          <cell r="A9" t="str">
            <v>A</v>
          </cell>
        </row>
      </sheetData>
      <sheetData sheetId="4134">
        <row r="9">
          <cell r="A9" t="str">
            <v>A</v>
          </cell>
        </row>
      </sheetData>
      <sheetData sheetId="4135">
        <row r="9">
          <cell r="A9" t="str">
            <v>A</v>
          </cell>
        </row>
      </sheetData>
      <sheetData sheetId="4136">
        <row r="9">
          <cell r="A9" t="str">
            <v>A</v>
          </cell>
        </row>
      </sheetData>
      <sheetData sheetId="4137">
        <row r="9">
          <cell r="A9" t="str">
            <v>A</v>
          </cell>
        </row>
      </sheetData>
      <sheetData sheetId="4138">
        <row r="9">
          <cell r="A9" t="str">
            <v>A</v>
          </cell>
        </row>
      </sheetData>
      <sheetData sheetId="4139">
        <row r="9">
          <cell r="A9" t="str">
            <v>A</v>
          </cell>
        </row>
      </sheetData>
      <sheetData sheetId="4140">
        <row r="9">
          <cell r="A9" t="str">
            <v>A</v>
          </cell>
        </row>
      </sheetData>
      <sheetData sheetId="4141">
        <row r="9">
          <cell r="A9" t="str">
            <v>A</v>
          </cell>
        </row>
      </sheetData>
      <sheetData sheetId="4142">
        <row r="9">
          <cell r="A9" t="str">
            <v>A</v>
          </cell>
        </row>
      </sheetData>
      <sheetData sheetId="4143">
        <row r="9">
          <cell r="A9" t="str">
            <v>A</v>
          </cell>
        </row>
      </sheetData>
      <sheetData sheetId="4144">
        <row r="9">
          <cell r="A9" t="str">
            <v>A</v>
          </cell>
        </row>
      </sheetData>
      <sheetData sheetId="4145">
        <row r="9">
          <cell r="A9" t="str">
            <v>A</v>
          </cell>
        </row>
      </sheetData>
      <sheetData sheetId="4146">
        <row r="9">
          <cell r="A9" t="str">
            <v>A</v>
          </cell>
        </row>
      </sheetData>
      <sheetData sheetId="4147">
        <row r="9">
          <cell r="A9" t="str">
            <v>A</v>
          </cell>
        </row>
      </sheetData>
      <sheetData sheetId="4148">
        <row r="9">
          <cell r="A9" t="str">
            <v>A</v>
          </cell>
        </row>
      </sheetData>
      <sheetData sheetId="4149">
        <row r="9">
          <cell r="A9" t="str">
            <v>A</v>
          </cell>
        </row>
      </sheetData>
      <sheetData sheetId="4150">
        <row r="9">
          <cell r="A9" t="str">
            <v>A</v>
          </cell>
        </row>
      </sheetData>
      <sheetData sheetId="4151">
        <row r="9">
          <cell r="A9" t="str">
            <v>A</v>
          </cell>
        </row>
      </sheetData>
      <sheetData sheetId="4152">
        <row r="9">
          <cell r="A9" t="str">
            <v>A</v>
          </cell>
        </row>
      </sheetData>
      <sheetData sheetId="4153">
        <row r="9">
          <cell r="A9" t="str">
            <v>A</v>
          </cell>
        </row>
      </sheetData>
      <sheetData sheetId="4154">
        <row r="9">
          <cell r="A9" t="str">
            <v>A</v>
          </cell>
        </row>
      </sheetData>
      <sheetData sheetId="4155">
        <row r="9">
          <cell r="A9" t="str">
            <v>A</v>
          </cell>
        </row>
      </sheetData>
      <sheetData sheetId="4156">
        <row r="9">
          <cell r="A9" t="str">
            <v>A</v>
          </cell>
        </row>
      </sheetData>
      <sheetData sheetId="4157">
        <row r="9">
          <cell r="A9" t="str">
            <v>A</v>
          </cell>
        </row>
      </sheetData>
      <sheetData sheetId="4158">
        <row r="9">
          <cell r="A9" t="str">
            <v>A</v>
          </cell>
        </row>
      </sheetData>
      <sheetData sheetId="4159">
        <row r="9">
          <cell r="A9" t="str">
            <v>A</v>
          </cell>
        </row>
      </sheetData>
      <sheetData sheetId="4160">
        <row r="9">
          <cell r="A9" t="str">
            <v>A</v>
          </cell>
        </row>
      </sheetData>
      <sheetData sheetId="4161">
        <row r="9">
          <cell r="A9" t="str">
            <v>A</v>
          </cell>
        </row>
      </sheetData>
      <sheetData sheetId="4162">
        <row r="9">
          <cell r="A9" t="str">
            <v>A</v>
          </cell>
        </row>
      </sheetData>
      <sheetData sheetId="4163">
        <row r="9">
          <cell r="A9" t="str">
            <v>A</v>
          </cell>
        </row>
      </sheetData>
      <sheetData sheetId="4164">
        <row r="9">
          <cell r="A9" t="str">
            <v>A</v>
          </cell>
        </row>
      </sheetData>
      <sheetData sheetId="4165">
        <row r="9">
          <cell r="A9" t="str">
            <v>A</v>
          </cell>
        </row>
      </sheetData>
      <sheetData sheetId="4166">
        <row r="9">
          <cell r="A9" t="str">
            <v>A</v>
          </cell>
        </row>
      </sheetData>
      <sheetData sheetId="4167">
        <row r="9">
          <cell r="A9" t="str">
            <v>A</v>
          </cell>
        </row>
      </sheetData>
      <sheetData sheetId="4168">
        <row r="9">
          <cell r="A9" t="str">
            <v>A</v>
          </cell>
        </row>
      </sheetData>
      <sheetData sheetId="4169">
        <row r="9">
          <cell r="A9" t="str">
            <v>A</v>
          </cell>
        </row>
      </sheetData>
      <sheetData sheetId="4170">
        <row r="9">
          <cell r="A9" t="str">
            <v>A</v>
          </cell>
        </row>
      </sheetData>
      <sheetData sheetId="4171">
        <row r="9">
          <cell r="A9" t="str">
            <v>A</v>
          </cell>
        </row>
      </sheetData>
      <sheetData sheetId="4172">
        <row r="9">
          <cell r="A9" t="str">
            <v>A</v>
          </cell>
        </row>
      </sheetData>
      <sheetData sheetId="4173">
        <row r="9">
          <cell r="A9" t="str">
            <v>A</v>
          </cell>
        </row>
      </sheetData>
      <sheetData sheetId="4174">
        <row r="9">
          <cell r="A9" t="str">
            <v>A</v>
          </cell>
        </row>
      </sheetData>
      <sheetData sheetId="4175">
        <row r="9">
          <cell r="A9" t="str">
            <v>A</v>
          </cell>
        </row>
      </sheetData>
      <sheetData sheetId="4176">
        <row r="9">
          <cell r="A9" t="str">
            <v>A</v>
          </cell>
        </row>
      </sheetData>
      <sheetData sheetId="4177">
        <row r="9">
          <cell r="A9" t="str">
            <v>A</v>
          </cell>
        </row>
      </sheetData>
      <sheetData sheetId="4178">
        <row r="9">
          <cell r="A9" t="str">
            <v>A</v>
          </cell>
        </row>
      </sheetData>
      <sheetData sheetId="4179">
        <row r="9">
          <cell r="A9" t="str">
            <v>A</v>
          </cell>
        </row>
      </sheetData>
      <sheetData sheetId="4180">
        <row r="9">
          <cell r="A9" t="str">
            <v>A</v>
          </cell>
        </row>
      </sheetData>
      <sheetData sheetId="4181">
        <row r="9">
          <cell r="A9" t="str">
            <v>A</v>
          </cell>
        </row>
      </sheetData>
      <sheetData sheetId="4182">
        <row r="9">
          <cell r="A9" t="str">
            <v>A</v>
          </cell>
        </row>
      </sheetData>
      <sheetData sheetId="4183">
        <row r="9">
          <cell r="A9" t="str">
            <v>A</v>
          </cell>
        </row>
      </sheetData>
      <sheetData sheetId="4184">
        <row r="9">
          <cell r="A9" t="str">
            <v>A</v>
          </cell>
        </row>
      </sheetData>
      <sheetData sheetId="4185">
        <row r="9">
          <cell r="A9" t="str">
            <v>A</v>
          </cell>
        </row>
      </sheetData>
      <sheetData sheetId="4186">
        <row r="9">
          <cell r="A9" t="str">
            <v>A</v>
          </cell>
        </row>
      </sheetData>
      <sheetData sheetId="4187">
        <row r="9">
          <cell r="A9" t="str">
            <v>A</v>
          </cell>
        </row>
      </sheetData>
      <sheetData sheetId="4188">
        <row r="9">
          <cell r="A9" t="str">
            <v>A</v>
          </cell>
        </row>
      </sheetData>
      <sheetData sheetId="4189">
        <row r="9">
          <cell r="A9" t="str">
            <v>A</v>
          </cell>
        </row>
      </sheetData>
      <sheetData sheetId="4190">
        <row r="9">
          <cell r="A9" t="str">
            <v>A</v>
          </cell>
        </row>
      </sheetData>
      <sheetData sheetId="4191">
        <row r="9">
          <cell r="A9" t="str">
            <v>A</v>
          </cell>
        </row>
      </sheetData>
      <sheetData sheetId="4192">
        <row r="9">
          <cell r="A9" t="str">
            <v>A</v>
          </cell>
        </row>
      </sheetData>
      <sheetData sheetId="4193">
        <row r="9">
          <cell r="A9" t="str">
            <v>A</v>
          </cell>
        </row>
      </sheetData>
      <sheetData sheetId="4194">
        <row r="9">
          <cell r="A9" t="str">
            <v>A</v>
          </cell>
        </row>
      </sheetData>
      <sheetData sheetId="4195">
        <row r="9">
          <cell r="A9" t="str">
            <v>A</v>
          </cell>
        </row>
      </sheetData>
      <sheetData sheetId="4196">
        <row r="9">
          <cell r="A9" t="str">
            <v>A</v>
          </cell>
        </row>
      </sheetData>
      <sheetData sheetId="4197">
        <row r="9">
          <cell r="A9" t="str">
            <v>A</v>
          </cell>
        </row>
      </sheetData>
      <sheetData sheetId="4198">
        <row r="9">
          <cell r="A9" t="str">
            <v>A</v>
          </cell>
        </row>
      </sheetData>
      <sheetData sheetId="4199">
        <row r="9">
          <cell r="A9" t="str">
            <v>A</v>
          </cell>
        </row>
      </sheetData>
      <sheetData sheetId="4200">
        <row r="9">
          <cell r="A9" t="str">
            <v>A</v>
          </cell>
        </row>
      </sheetData>
      <sheetData sheetId="4201">
        <row r="9">
          <cell r="A9" t="str">
            <v>A</v>
          </cell>
        </row>
      </sheetData>
      <sheetData sheetId="4202">
        <row r="9">
          <cell r="A9" t="str">
            <v>A</v>
          </cell>
        </row>
      </sheetData>
      <sheetData sheetId="4203">
        <row r="9">
          <cell r="A9" t="str">
            <v>A</v>
          </cell>
        </row>
      </sheetData>
      <sheetData sheetId="4204">
        <row r="9">
          <cell r="A9" t="str">
            <v>A</v>
          </cell>
        </row>
      </sheetData>
      <sheetData sheetId="4205">
        <row r="9">
          <cell r="A9" t="str">
            <v>A</v>
          </cell>
        </row>
      </sheetData>
      <sheetData sheetId="4206">
        <row r="9">
          <cell r="A9" t="str">
            <v>A</v>
          </cell>
        </row>
      </sheetData>
      <sheetData sheetId="4207">
        <row r="9">
          <cell r="A9" t="str">
            <v>A</v>
          </cell>
        </row>
      </sheetData>
      <sheetData sheetId="4208">
        <row r="9">
          <cell r="A9" t="str">
            <v>A</v>
          </cell>
        </row>
      </sheetData>
      <sheetData sheetId="4209">
        <row r="9">
          <cell r="A9" t="str">
            <v>A</v>
          </cell>
        </row>
      </sheetData>
      <sheetData sheetId="4210">
        <row r="9">
          <cell r="A9" t="str">
            <v>A</v>
          </cell>
        </row>
      </sheetData>
      <sheetData sheetId="4211">
        <row r="9">
          <cell r="A9" t="str">
            <v>A</v>
          </cell>
        </row>
      </sheetData>
      <sheetData sheetId="4212">
        <row r="9">
          <cell r="A9" t="str">
            <v>A</v>
          </cell>
        </row>
      </sheetData>
      <sheetData sheetId="4213">
        <row r="9">
          <cell r="A9" t="str">
            <v>A</v>
          </cell>
        </row>
      </sheetData>
      <sheetData sheetId="4214">
        <row r="9">
          <cell r="A9" t="str">
            <v>A</v>
          </cell>
        </row>
      </sheetData>
      <sheetData sheetId="4215">
        <row r="9">
          <cell r="A9" t="str">
            <v>A</v>
          </cell>
        </row>
      </sheetData>
      <sheetData sheetId="4216">
        <row r="9">
          <cell r="A9" t="str">
            <v>A</v>
          </cell>
        </row>
      </sheetData>
      <sheetData sheetId="4217">
        <row r="9">
          <cell r="A9" t="str">
            <v>A</v>
          </cell>
        </row>
      </sheetData>
      <sheetData sheetId="4218">
        <row r="9">
          <cell r="A9" t="str">
            <v>A</v>
          </cell>
        </row>
      </sheetData>
      <sheetData sheetId="4219">
        <row r="9">
          <cell r="A9" t="str">
            <v>A</v>
          </cell>
        </row>
      </sheetData>
      <sheetData sheetId="4220">
        <row r="9">
          <cell r="A9" t="str">
            <v>A</v>
          </cell>
        </row>
      </sheetData>
      <sheetData sheetId="4221">
        <row r="9">
          <cell r="A9" t="str">
            <v>A</v>
          </cell>
        </row>
      </sheetData>
      <sheetData sheetId="4222">
        <row r="9">
          <cell r="A9" t="str">
            <v>A</v>
          </cell>
        </row>
      </sheetData>
      <sheetData sheetId="4223">
        <row r="9">
          <cell r="A9" t="str">
            <v>A</v>
          </cell>
        </row>
      </sheetData>
      <sheetData sheetId="4224">
        <row r="9">
          <cell r="A9" t="str">
            <v>A</v>
          </cell>
        </row>
      </sheetData>
      <sheetData sheetId="4225">
        <row r="9">
          <cell r="A9" t="str">
            <v>A</v>
          </cell>
        </row>
      </sheetData>
      <sheetData sheetId="4226">
        <row r="9">
          <cell r="A9" t="str">
            <v>A</v>
          </cell>
        </row>
      </sheetData>
      <sheetData sheetId="4227">
        <row r="9">
          <cell r="A9" t="str">
            <v>A</v>
          </cell>
        </row>
      </sheetData>
      <sheetData sheetId="4228">
        <row r="9">
          <cell r="A9" t="str">
            <v>A</v>
          </cell>
        </row>
      </sheetData>
      <sheetData sheetId="4229">
        <row r="9">
          <cell r="A9" t="str">
            <v>A</v>
          </cell>
        </row>
      </sheetData>
      <sheetData sheetId="4230">
        <row r="9">
          <cell r="A9" t="str">
            <v>A</v>
          </cell>
        </row>
      </sheetData>
      <sheetData sheetId="4231">
        <row r="9">
          <cell r="A9" t="str">
            <v>A</v>
          </cell>
        </row>
      </sheetData>
      <sheetData sheetId="4232">
        <row r="9">
          <cell r="A9" t="str">
            <v>A</v>
          </cell>
        </row>
      </sheetData>
      <sheetData sheetId="4233">
        <row r="9">
          <cell r="A9" t="str">
            <v>A</v>
          </cell>
        </row>
      </sheetData>
      <sheetData sheetId="4234">
        <row r="9">
          <cell r="A9" t="str">
            <v>A</v>
          </cell>
        </row>
      </sheetData>
      <sheetData sheetId="4235">
        <row r="9">
          <cell r="A9" t="str">
            <v>A</v>
          </cell>
        </row>
      </sheetData>
      <sheetData sheetId="4236">
        <row r="9">
          <cell r="A9" t="str">
            <v>A</v>
          </cell>
        </row>
      </sheetData>
      <sheetData sheetId="4237">
        <row r="9">
          <cell r="A9" t="str">
            <v>A</v>
          </cell>
        </row>
      </sheetData>
      <sheetData sheetId="4238">
        <row r="9">
          <cell r="A9" t="str">
            <v>A</v>
          </cell>
        </row>
      </sheetData>
      <sheetData sheetId="4239">
        <row r="9">
          <cell r="A9" t="str">
            <v>A</v>
          </cell>
        </row>
      </sheetData>
      <sheetData sheetId="4240">
        <row r="9">
          <cell r="A9" t="str">
            <v>A</v>
          </cell>
        </row>
      </sheetData>
      <sheetData sheetId="4241">
        <row r="9">
          <cell r="A9" t="str">
            <v>A</v>
          </cell>
        </row>
      </sheetData>
      <sheetData sheetId="4242">
        <row r="9">
          <cell r="A9" t="str">
            <v>A</v>
          </cell>
        </row>
      </sheetData>
      <sheetData sheetId="4243">
        <row r="9">
          <cell r="A9" t="str">
            <v>A</v>
          </cell>
        </row>
      </sheetData>
      <sheetData sheetId="4244">
        <row r="9">
          <cell r="A9" t="str">
            <v>A</v>
          </cell>
        </row>
      </sheetData>
      <sheetData sheetId="4245">
        <row r="9">
          <cell r="A9" t="str">
            <v>A</v>
          </cell>
        </row>
      </sheetData>
      <sheetData sheetId="4246">
        <row r="9">
          <cell r="A9" t="str">
            <v>A</v>
          </cell>
        </row>
      </sheetData>
      <sheetData sheetId="4247">
        <row r="9">
          <cell r="A9" t="str">
            <v>A</v>
          </cell>
        </row>
      </sheetData>
      <sheetData sheetId="4248">
        <row r="9">
          <cell r="A9" t="str">
            <v>A</v>
          </cell>
        </row>
      </sheetData>
      <sheetData sheetId="4249">
        <row r="9">
          <cell r="A9" t="str">
            <v>A</v>
          </cell>
        </row>
      </sheetData>
      <sheetData sheetId="4250">
        <row r="9">
          <cell r="A9" t="str">
            <v>A</v>
          </cell>
        </row>
      </sheetData>
      <sheetData sheetId="4251">
        <row r="9">
          <cell r="A9" t="str">
            <v>A</v>
          </cell>
        </row>
      </sheetData>
      <sheetData sheetId="4252">
        <row r="9">
          <cell r="A9" t="str">
            <v>A</v>
          </cell>
        </row>
      </sheetData>
      <sheetData sheetId="4253">
        <row r="9">
          <cell r="A9" t="str">
            <v>A</v>
          </cell>
        </row>
      </sheetData>
      <sheetData sheetId="4254">
        <row r="9">
          <cell r="A9" t="str">
            <v>A</v>
          </cell>
        </row>
      </sheetData>
      <sheetData sheetId="4255">
        <row r="9">
          <cell r="A9" t="str">
            <v>A</v>
          </cell>
        </row>
      </sheetData>
      <sheetData sheetId="4256">
        <row r="9">
          <cell r="A9" t="str">
            <v>A</v>
          </cell>
        </row>
      </sheetData>
      <sheetData sheetId="4257">
        <row r="9">
          <cell r="A9" t="str">
            <v>A</v>
          </cell>
        </row>
      </sheetData>
      <sheetData sheetId="4258">
        <row r="9">
          <cell r="A9" t="str">
            <v>A</v>
          </cell>
        </row>
      </sheetData>
      <sheetData sheetId="4259">
        <row r="9">
          <cell r="A9" t="str">
            <v>A</v>
          </cell>
        </row>
      </sheetData>
      <sheetData sheetId="4260">
        <row r="9">
          <cell r="A9" t="str">
            <v>A</v>
          </cell>
        </row>
      </sheetData>
      <sheetData sheetId="4261">
        <row r="9">
          <cell r="A9" t="str">
            <v>A</v>
          </cell>
        </row>
      </sheetData>
      <sheetData sheetId="4262">
        <row r="9">
          <cell r="A9" t="str">
            <v>A</v>
          </cell>
        </row>
      </sheetData>
      <sheetData sheetId="4263">
        <row r="9">
          <cell r="A9" t="str">
            <v>A</v>
          </cell>
        </row>
      </sheetData>
      <sheetData sheetId="4264">
        <row r="9">
          <cell r="A9" t="str">
            <v>A</v>
          </cell>
        </row>
      </sheetData>
      <sheetData sheetId="4265">
        <row r="9">
          <cell r="A9" t="str">
            <v>A</v>
          </cell>
        </row>
      </sheetData>
      <sheetData sheetId="4266">
        <row r="9">
          <cell r="A9" t="str">
            <v>A</v>
          </cell>
        </row>
      </sheetData>
      <sheetData sheetId="4267">
        <row r="9">
          <cell r="A9" t="str">
            <v>A</v>
          </cell>
        </row>
      </sheetData>
      <sheetData sheetId="4268">
        <row r="9">
          <cell r="A9" t="str">
            <v>A</v>
          </cell>
        </row>
      </sheetData>
      <sheetData sheetId="4269">
        <row r="9">
          <cell r="A9" t="str">
            <v>A</v>
          </cell>
        </row>
      </sheetData>
      <sheetData sheetId="4270">
        <row r="9">
          <cell r="A9" t="str">
            <v>A</v>
          </cell>
        </row>
      </sheetData>
      <sheetData sheetId="4271">
        <row r="9">
          <cell r="A9" t="str">
            <v>A</v>
          </cell>
        </row>
      </sheetData>
      <sheetData sheetId="4272">
        <row r="9">
          <cell r="A9" t="str">
            <v>A</v>
          </cell>
        </row>
      </sheetData>
      <sheetData sheetId="4273">
        <row r="9">
          <cell r="A9" t="str">
            <v>A</v>
          </cell>
        </row>
      </sheetData>
      <sheetData sheetId="4274">
        <row r="9">
          <cell r="A9" t="str">
            <v>A</v>
          </cell>
        </row>
      </sheetData>
      <sheetData sheetId="4275">
        <row r="9">
          <cell r="A9" t="str">
            <v>A</v>
          </cell>
        </row>
      </sheetData>
      <sheetData sheetId="4276">
        <row r="9">
          <cell r="A9" t="str">
            <v>A</v>
          </cell>
        </row>
      </sheetData>
      <sheetData sheetId="4277">
        <row r="9">
          <cell r="A9" t="str">
            <v>A</v>
          </cell>
        </row>
      </sheetData>
      <sheetData sheetId="4278">
        <row r="9">
          <cell r="A9" t="str">
            <v>A</v>
          </cell>
        </row>
      </sheetData>
      <sheetData sheetId="4279">
        <row r="9">
          <cell r="A9" t="str">
            <v>A</v>
          </cell>
        </row>
      </sheetData>
      <sheetData sheetId="4280">
        <row r="9">
          <cell r="A9" t="str">
            <v>A</v>
          </cell>
        </row>
      </sheetData>
      <sheetData sheetId="4281">
        <row r="9">
          <cell r="A9" t="str">
            <v>A</v>
          </cell>
        </row>
      </sheetData>
      <sheetData sheetId="4282">
        <row r="9">
          <cell r="A9" t="str">
            <v>A</v>
          </cell>
        </row>
      </sheetData>
      <sheetData sheetId="4283">
        <row r="9">
          <cell r="A9" t="str">
            <v>A</v>
          </cell>
        </row>
      </sheetData>
      <sheetData sheetId="4284">
        <row r="9">
          <cell r="A9" t="str">
            <v>A</v>
          </cell>
        </row>
      </sheetData>
      <sheetData sheetId="4285">
        <row r="9">
          <cell r="A9" t="str">
            <v>A</v>
          </cell>
        </row>
      </sheetData>
      <sheetData sheetId="4286">
        <row r="9">
          <cell r="A9" t="str">
            <v>A</v>
          </cell>
        </row>
      </sheetData>
      <sheetData sheetId="4287">
        <row r="9">
          <cell r="A9" t="str">
            <v>A</v>
          </cell>
        </row>
      </sheetData>
      <sheetData sheetId="4288">
        <row r="9">
          <cell r="A9" t="str">
            <v>A</v>
          </cell>
        </row>
      </sheetData>
      <sheetData sheetId="4289">
        <row r="9">
          <cell r="A9" t="str">
            <v>A</v>
          </cell>
        </row>
      </sheetData>
      <sheetData sheetId="4290">
        <row r="9">
          <cell r="A9" t="str">
            <v>A</v>
          </cell>
        </row>
      </sheetData>
      <sheetData sheetId="4291">
        <row r="9">
          <cell r="A9" t="str">
            <v>A</v>
          </cell>
        </row>
      </sheetData>
      <sheetData sheetId="4292">
        <row r="9">
          <cell r="A9" t="str">
            <v>A</v>
          </cell>
        </row>
      </sheetData>
      <sheetData sheetId="4293">
        <row r="9">
          <cell r="A9" t="str">
            <v>A</v>
          </cell>
        </row>
      </sheetData>
      <sheetData sheetId="4294">
        <row r="9">
          <cell r="A9" t="str">
            <v>A</v>
          </cell>
        </row>
      </sheetData>
      <sheetData sheetId="4295">
        <row r="9">
          <cell r="A9" t="str">
            <v>A</v>
          </cell>
        </row>
      </sheetData>
      <sheetData sheetId="4296">
        <row r="9">
          <cell r="A9" t="str">
            <v>A</v>
          </cell>
        </row>
      </sheetData>
      <sheetData sheetId="4297">
        <row r="9">
          <cell r="A9" t="str">
            <v>A</v>
          </cell>
        </row>
      </sheetData>
      <sheetData sheetId="4298">
        <row r="9">
          <cell r="A9" t="str">
            <v>A</v>
          </cell>
        </row>
      </sheetData>
      <sheetData sheetId="4299">
        <row r="9">
          <cell r="A9" t="str">
            <v>A</v>
          </cell>
        </row>
      </sheetData>
      <sheetData sheetId="4300">
        <row r="9">
          <cell r="A9" t="str">
            <v>A</v>
          </cell>
        </row>
      </sheetData>
      <sheetData sheetId="4301">
        <row r="9">
          <cell r="A9" t="str">
            <v>A</v>
          </cell>
        </row>
      </sheetData>
      <sheetData sheetId="4302">
        <row r="9">
          <cell r="A9" t="str">
            <v>A</v>
          </cell>
        </row>
      </sheetData>
      <sheetData sheetId="4303">
        <row r="9">
          <cell r="A9" t="str">
            <v>A</v>
          </cell>
        </row>
      </sheetData>
      <sheetData sheetId="4304">
        <row r="9">
          <cell r="A9" t="str">
            <v>A</v>
          </cell>
        </row>
      </sheetData>
      <sheetData sheetId="4305">
        <row r="9">
          <cell r="A9" t="str">
            <v>A</v>
          </cell>
        </row>
      </sheetData>
      <sheetData sheetId="4306">
        <row r="9">
          <cell r="A9" t="str">
            <v>A</v>
          </cell>
        </row>
      </sheetData>
      <sheetData sheetId="4307">
        <row r="9">
          <cell r="A9" t="str">
            <v>A</v>
          </cell>
        </row>
      </sheetData>
      <sheetData sheetId="4308">
        <row r="9">
          <cell r="A9" t="str">
            <v>A</v>
          </cell>
        </row>
      </sheetData>
      <sheetData sheetId="4309">
        <row r="9">
          <cell r="A9" t="str">
            <v>A</v>
          </cell>
        </row>
      </sheetData>
      <sheetData sheetId="4310">
        <row r="9">
          <cell r="A9" t="str">
            <v>A</v>
          </cell>
        </row>
      </sheetData>
      <sheetData sheetId="4311">
        <row r="9">
          <cell r="A9" t="str">
            <v>A</v>
          </cell>
        </row>
      </sheetData>
      <sheetData sheetId="4312">
        <row r="9">
          <cell r="A9" t="str">
            <v>A</v>
          </cell>
        </row>
      </sheetData>
      <sheetData sheetId="4313">
        <row r="9">
          <cell r="A9" t="str">
            <v>A</v>
          </cell>
        </row>
      </sheetData>
      <sheetData sheetId="4314">
        <row r="9">
          <cell r="A9" t="str">
            <v>A</v>
          </cell>
        </row>
      </sheetData>
      <sheetData sheetId="4315">
        <row r="9">
          <cell r="A9" t="str">
            <v>A</v>
          </cell>
        </row>
      </sheetData>
      <sheetData sheetId="4316">
        <row r="9">
          <cell r="A9" t="str">
            <v>A</v>
          </cell>
        </row>
      </sheetData>
      <sheetData sheetId="4317">
        <row r="9">
          <cell r="A9" t="str">
            <v>A</v>
          </cell>
        </row>
      </sheetData>
      <sheetData sheetId="4318">
        <row r="9">
          <cell r="A9" t="str">
            <v>A</v>
          </cell>
        </row>
      </sheetData>
      <sheetData sheetId="4319">
        <row r="9">
          <cell r="A9" t="str">
            <v>A</v>
          </cell>
        </row>
      </sheetData>
      <sheetData sheetId="4320">
        <row r="9">
          <cell r="A9" t="str">
            <v>A</v>
          </cell>
        </row>
      </sheetData>
      <sheetData sheetId="4321">
        <row r="9">
          <cell r="A9" t="str">
            <v>A</v>
          </cell>
        </row>
      </sheetData>
      <sheetData sheetId="4322">
        <row r="9">
          <cell r="A9" t="str">
            <v>A</v>
          </cell>
        </row>
      </sheetData>
      <sheetData sheetId="4323">
        <row r="9">
          <cell r="A9" t="str">
            <v>A</v>
          </cell>
        </row>
      </sheetData>
      <sheetData sheetId="4324">
        <row r="9">
          <cell r="A9" t="str">
            <v>A</v>
          </cell>
        </row>
      </sheetData>
      <sheetData sheetId="4325">
        <row r="9">
          <cell r="A9" t="str">
            <v>A</v>
          </cell>
        </row>
      </sheetData>
      <sheetData sheetId="4326">
        <row r="9">
          <cell r="A9" t="str">
            <v>A</v>
          </cell>
        </row>
      </sheetData>
      <sheetData sheetId="4327">
        <row r="9">
          <cell r="A9" t="str">
            <v>A</v>
          </cell>
        </row>
      </sheetData>
      <sheetData sheetId="4328">
        <row r="9">
          <cell r="A9" t="str">
            <v>A</v>
          </cell>
        </row>
      </sheetData>
      <sheetData sheetId="4329">
        <row r="9">
          <cell r="A9" t="str">
            <v>A</v>
          </cell>
        </row>
      </sheetData>
      <sheetData sheetId="4330">
        <row r="9">
          <cell r="A9" t="str">
            <v>A</v>
          </cell>
        </row>
      </sheetData>
      <sheetData sheetId="4331">
        <row r="9">
          <cell r="A9" t="str">
            <v>A</v>
          </cell>
        </row>
      </sheetData>
      <sheetData sheetId="4332">
        <row r="9">
          <cell r="A9" t="str">
            <v>A</v>
          </cell>
        </row>
      </sheetData>
      <sheetData sheetId="4333">
        <row r="9">
          <cell r="A9" t="str">
            <v>A</v>
          </cell>
        </row>
      </sheetData>
      <sheetData sheetId="4334">
        <row r="9">
          <cell r="A9" t="str">
            <v>A</v>
          </cell>
        </row>
      </sheetData>
      <sheetData sheetId="4335">
        <row r="9">
          <cell r="A9" t="str">
            <v>A</v>
          </cell>
        </row>
      </sheetData>
      <sheetData sheetId="4336">
        <row r="9">
          <cell r="A9" t="str">
            <v>A</v>
          </cell>
        </row>
      </sheetData>
      <sheetData sheetId="4337">
        <row r="9">
          <cell r="A9" t="str">
            <v>A</v>
          </cell>
        </row>
      </sheetData>
      <sheetData sheetId="4338">
        <row r="9">
          <cell r="A9" t="str">
            <v>A</v>
          </cell>
        </row>
      </sheetData>
      <sheetData sheetId="4339">
        <row r="9">
          <cell r="A9" t="str">
            <v>A</v>
          </cell>
        </row>
      </sheetData>
      <sheetData sheetId="4340">
        <row r="9">
          <cell r="A9" t="str">
            <v>A</v>
          </cell>
        </row>
      </sheetData>
      <sheetData sheetId="4341">
        <row r="9">
          <cell r="A9" t="str">
            <v>A</v>
          </cell>
        </row>
      </sheetData>
      <sheetData sheetId="4342">
        <row r="9">
          <cell r="A9" t="str">
            <v>A</v>
          </cell>
        </row>
      </sheetData>
      <sheetData sheetId="4343">
        <row r="9">
          <cell r="A9" t="str">
            <v>A</v>
          </cell>
        </row>
      </sheetData>
      <sheetData sheetId="4344">
        <row r="9">
          <cell r="A9" t="str">
            <v>A</v>
          </cell>
        </row>
      </sheetData>
      <sheetData sheetId="4345">
        <row r="9">
          <cell r="A9" t="str">
            <v>A</v>
          </cell>
        </row>
      </sheetData>
      <sheetData sheetId="4346">
        <row r="9">
          <cell r="A9" t="str">
            <v>A</v>
          </cell>
        </row>
      </sheetData>
      <sheetData sheetId="4347">
        <row r="9">
          <cell r="A9" t="str">
            <v>A</v>
          </cell>
        </row>
      </sheetData>
      <sheetData sheetId="4348">
        <row r="9">
          <cell r="A9" t="str">
            <v>A</v>
          </cell>
        </row>
      </sheetData>
      <sheetData sheetId="4349">
        <row r="9">
          <cell r="A9" t="str">
            <v>A</v>
          </cell>
        </row>
      </sheetData>
      <sheetData sheetId="4350">
        <row r="9">
          <cell r="A9" t="str">
            <v>A</v>
          </cell>
        </row>
      </sheetData>
      <sheetData sheetId="4351">
        <row r="9">
          <cell r="A9" t="str">
            <v>A</v>
          </cell>
        </row>
      </sheetData>
      <sheetData sheetId="4352">
        <row r="9">
          <cell r="A9" t="str">
            <v>A</v>
          </cell>
        </row>
      </sheetData>
      <sheetData sheetId="4353">
        <row r="9">
          <cell r="A9" t="str">
            <v>A</v>
          </cell>
        </row>
      </sheetData>
      <sheetData sheetId="4354">
        <row r="9">
          <cell r="A9" t="str">
            <v>A</v>
          </cell>
        </row>
      </sheetData>
      <sheetData sheetId="4355">
        <row r="9">
          <cell r="A9" t="str">
            <v>A</v>
          </cell>
        </row>
      </sheetData>
      <sheetData sheetId="4356">
        <row r="9">
          <cell r="A9" t="str">
            <v>A</v>
          </cell>
        </row>
      </sheetData>
      <sheetData sheetId="4357">
        <row r="9">
          <cell r="A9" t="str">
            <v>A</v>
          </cell>
        </row>
      </sheetData>
      <sheetData sheetId="4358">
        <row r="9">
          <cell r="A9" t="str">
            <v>A</v>
          </cell>
        </row>
      </sheetData>
      <sheetData sheetId="4359">
        <row r="9">
          <cell r="A9" t="str">
            <v>A</v>
          </cell>
        </row>
      </sheetData>
      <sheetData sheetId="4360">
        <row r="9">
          <cell r="A9" t="str">
            <v>A</v>
          </cell>
        </row>
      </sheetData>
      <sheetData sheetId="4361">
        <row r="9">
          <cell r="A9" t="str">
            <v>A</v>
          </cell>
        </row>
      </sheetData>
      <sheetData sheetId="4362">
        <row r="9">
          <cell r="A9" t="str">
            <v>A</v>
          </cell>
        </row>
      </sheetData>
      <sheetData sheetId="4363">
        <row r="9">
          <cell r="A9" t="str">
            <v>A</v>
          </cell>
        </row>
      </sheetData>
      <sheetData sheetId="4364">
        <row r="9">
          <cell r="A9" t="str">
            <v>A</v>
          </cell>
        </row>
      </sheetData>
      <sheetData sheetId="4365">
        <row r="9">
          <cell r="A9" t="str">
            <v>A</v>
          </cell>
        </row>
      </sheetData>
      <sheetData sheetId="4366">
        <row r="9">
          <cell r="A9" t="str">
            <v>A</v>
          </cell>
        </row>
      </sheetData>
      <sheetData sheetId="4367">
        <row r="9">
          <cell r="A9" t="str">
            <v>A</v>
          </cell>
        </row>
      </sheetData>
      <sheetData sheetId="4368">
        <row r="9">
          <cell r="A9" t="str">
            <v>A</v>
          </cell>
        </row>
      </sheetData>
      <sheetData sheetId="4369">
        <row r="9">
          <cell r="A9" t="str">
            <v>A</v>
          </cell>
        </row>
      </sheetData>
      <sheetData sheetId="4370">
        <row r="9">
          <cell r="A9" t="str">
            <v>A</v>
          </cell>
        </row>
      </sheetData>
      <sheetData sheetId="4371">
        <row r="9">
          <cell r="A9" t="str">
            <v>A</v>
          </cell>
        </row>
      </sheetData>
      <sheetData sheetId="4372">
        <row r="9">
          <cell r="A9" t="str">
            <v>A</v>
          </cell>
        </row>
      </sheetData>
      <sheetData sheetId="4373">
        <row r="9">
          <cell r="A9" t="str">
            <v>A</v>
          </cell>
        </row>
      </sheetData>
      <sheetData sheetId="4374">
        <row r="9">
          <cell r="A9" t="str">
            <v>A</v>
          </cell>
        </row>
      </sheetData>
      <sheetData sheetId="4375">
        <row r="9">
          <cell r="A9" t="str">
            <v>A</v>
          </cell>
        </row>
      </sheetData>
      <sheetData sheetId="4376">
        <row r="9">
          <cell r="A9" t="str">
            <v>A</v>
          </cell>
        </row>
      </sheetData>
      <sheetData sheetId="4377">
        <row r="9">
          <cell r="A9" t="str">
            <v>A</v>
          </cell>
        </row>
      </sheetData>
      <sheetData sheetId="4378">
        <row r="9">
          <cell r="A9" t="str">
            <v>A</v>
          </cell>
        </row>
      </sheetData>
      <sheetData sheetId="4379">
        <row r="9">
          <cell r="A9" t="str">
            <v>A</v>
          </cell>
        </row>
      </sheetData>
      <sheetData sheetId="4380">
        <row r="9">
          <cell r="A9" t="str">
            <v>A</v>
          </cell>
        </row>
      </sheetData>
      <sheetData sheetId="4381">
        <row r="9">
          <cell r="A9" t="str">
            <v>A</v>
          </cell>
        </row>
      </sheetData>
      <sheetData sheetId="4382">
        <row r="9">
          <cell r="A9" t="str">
            <v>A</v>
          </cell>
        </row>
      </sheetData>
      <sheetData sheetId="4383">
        <row r="9">
          <cell r="A9" t="str">
            <v>A</v>
          </cell>
        </row>
      </sheetData>
      <sheetData sheetId="4384">
        <row r="9">
          <cell r="A9" t="str">
            <v>A</v>
          </cell>
        </row>
      </sheetData>
      <sheetData sheetId="4385">
        <row r="9">
          <cell r="A9" t="str">
            <v>A</v>
          </cell>
        </row>
      </sheetData>
      <sheetData sheetId="4386">
        <row r="9">
          <cell r="A9" t="str">
            <v>A</v>
          </cell>
        </row>
      </sheetData>
      <sheetData sheetId="4387">
        <row r="9">
          <cell r="A9" t="str">
            <v>A</v>
          </cell>
        </row>
      </sheetData>
      <sheetData sheetId="4388">
        <row r="9">
          <cell r="A9" t="str">
            <v>A</v>
          </cell>
        </row>
      </sheetData>
      <sheetData sheetId="4389">
        <row r="9">
          <cell r="A9" t="str">
            <v>A</v>
          </cell>
        </row>
      </sheetData>
      <sheetData sheetId="4390">
        <row r="9">
          <cell r="A9" t="str">
            <v>A</v>
          </cell>
        </row>
      </sheetData>
      <sheetData sheetId="4391">
        <row r="9">
          <cell r="A9" t="str">
            <v>A</v>
          </cell>
        </row>
      </sheetData>
      <sheetData sheetId="4392">
        <row r="9">
          <cell r="A9" t="str">
            <v>A</v>
          </cell>
        </row>
      </sheetData>
      <sheetData sheetId="4393">
        <row r="9">
          <cell r="A9" t="str">
            <v>A</v>
          </cell>
        </row>
      </sheetData>
      <sheetData sheetId="4394">
        <row r="9">
          <cell r="A9" t="str">
            <v>A</v>
          </cell>
        </row>
      </sheetData>
      <sheetData sheetId="4395">
        <row r="9">
          <cell r="A9" t="str">
            <v>A</v>
          </cell>
        </row>
      </sheetData>
      <sheetData sheetId="4396">
        <row r="9">
          <cell r="A9" t="str">
            <v>A</v>
          </cell>
        </row>
      </sheetData>
      <sheetData sheetId="4397">
        <row r="9">
          <cell r="A9" t="str">
            <v>A</v>
          </cell>
        </row>
      </sheetData>
      <sheetData sheetId="4398">
        <row r="9">
          <cell r="A9" t="str">
            <v>A</v>
          </cell>
        </row>
      </sheetData>
      <sheetData sheetId="4399">
        <row r="9">
          <cell r="A9" t="str">
            <v>A</v>
          </cell>
        </row>
      </sheetData>
      <sheetData sheetId="4400">
        <row r="9">
          <cell r="A9" t="str">
            <v>A</v>
          </cell>
        </row>
      </sheetData>
      <sheetData sheetId="4401">
        <row r="9">
          <cell r="A9" t="str">
            <v>A</v>
          </cell>
        </row>
      </sheetData>
      <sheetData sheetId="4402">
        <row r="9">
          <cell r="A9" t="str">
            <v>A</v>
          </cell>
        </row>
      </sheetData>
      <sheetData sheetId="4403">
        <row r="9">
          <cell r="A9" t="str">
            <v>A</v>
          </cell>
        </row>
      </sheetData>
      <sheetData sheetId="4404">
        <row r="9">
          <cell r="A9" t="str">
            <v>A</v>
          </cell>
        </row>
      </sheetData>
      <sheetData sheetId="4405">
        <row r="9">
          <cell r="A9" t="str">
            <v>A</v>
          </cell>
        </row>
      </sheetData>
      <sheetData sheetId="4406">
        <row r="9">
          <cell r="A9" t="str">
            <v>A</v>
          </cell>
        </row>
      </sheetData>
      <sheetData sheetId="4407">
        <row r="9">
          <cell r="A9" t="str">
            <v>A</v>
          </cell>
        </row>
      </sheetData>
      <sheetData sheetId="4408">
        <row r="9">
          <cell r="A9" t="str">
            <v>A</v>
          </cell>
        </row>
      </sheetData>
      <sheetData sheetId="4409">
        <row r="9">
          <cell r="A9" t="str">
            <v>A</v>
          </cell>
        </row>
      </sheetData>
      <sheetData sheetId="4410">
        <row r="9">
          <cell r="A9" t="str">
            <v>A</v>
          </cell>
        </row>
      </sheetData>
      <sheetData sheetId="4411">
        <row r="9">
          <cell r="A9" t="str">
            <v>A</v>
          </cell>
        </row>
      </sheetData>
      <sheetData sheetId="4412">
        <row r="9">
          <cell r="A9" t="str">
            <v>A</v>
          </cell>
        </row>
      </sheetData>
      <sheetData sheetId="4413">
        <row r="9">
          <cell r="A9" t="str">
            <v>A</v>
          </cell>
        </row>
      </sheetData>
      <sheetData sheetId="4414">
        <row r="9">
          <cell r="A9" t="str">
            <v>A</v>
          </cell>
        </row>
      </sheetData>
      <sheetData sheetId="4415">
        <row r="9">
          <cell r="A9" t="str">
            <v>A</v>
          </cell>
        </row>
      </sheetData>
      <sheetData sheetId="4416">
        <row r="9">
          <cell r="A9" t="str">
            <v>A</v>
          </cell>
        </row>
      </sheetData>
      <sheetData sheetId="4417">
        <row r="9">
          <cell r="A9" t="str">
            <v>A</v>
          </cell>
        </row>
      </sheetData>
      <sheetData sheetId="4418">
        <row r="9">
          <cell r="A9" t="str">
            <v>A</v>
          </cell>
        </row>
      </sheetData>
      <sheetData sheetId="4419">
        <row r="9">
          <cell r="A9" t="str">
            <v>A</v>
          </cell>
        </row>
      </sheetData>
      <sheetData sheetId="4420">
        <row r="9">
          <cell r="A9" t="str">
            <v>A</v>
          </cell>
        </row>
      </sheetData>
      <sheetData sheetId="4421">
        <row r="9">
          <cell r="A9" t="str">
            <v>A</v>
          </cell>
        </row>
      </sheetData>
      <sheetData sheetId="4422">
        <row r="9">
          <cell r="A9" t="str">
            <v>A</v>
          </cell>
        </row>
      </sheetData>
      <sheetData sheetId="4423">
        <row r="9">
          <cell r="A9" t="str">
            <v>A</v>
          </cell>
        </row>
      </sheetData>
      <sheetData sheetId="4424">
        <row r="9">
          <cell r="A9" t="str">
            <v>A</v>
          </cell>
        </row>
      </sheetData>
      <sheetData sheetId="4425">
        <row r="9">
          <cell r="A9" t="str">
            <v>A</v>
          </cell>
        </row>
      </sheetData>
      <sheetData sheetId="4426">
        <row r="9">
          <cell r="A9" t="str">
            <v>A</v>
          </cell>
        </row>
      </sheetData>
      <sheetData sheetId="4427">
        <row r="9">
          <cell r="A9" t="str">
            <v>A</v>
          </cell>
        </row>
      </sheetData>
      <sheetData sheetId="4428">
        <row r="9">
          <cell r="A9" t="str">
            <v>A</v>
          </cell>
        </row>
      </sheetData>
      <sheetData sheetId="4429">
        <row r="9">
          <cell r="A9" t="str">
            <v>A</v>
          </cell>
        </row>
      </sheetData>
      <sheetData sheetId="4430">
        <row r="9">
          <cell r="A9" t="str">
            <v>A</v>
          </cell>
        </row>
      </sheetData>
      <sheetData sheetId="4431">
        <row r="9">
          <cell r="A9" t="str">
            <v>A</v>
          </cell>
        </row>
      </sheetData>
      <sheetData sheetId="4432">
        <row r="9">
          <cell r="A9" t="str">
            <v>A</v>
          </cell>
        </row>
      </sheetData>
      <sheetData sheetId="4433">
        <row r="9">
          <cell r="A9" t="str">
            <v>A</v>
          </cell>
        </row>
      </sheetData>
      <sheetData sheetId="4434">
        <row r="9">
          <cell r="A9" t="str">
            <v>A</v>
          </cell>
        </row>
      </sheetData>
      <sheetData sheetId="4435">
        <row r="9">
          <cell r="A9" t="str">
            <v>A</v>
          </cell>
        </row>
      </sheetData>
      <sheetData sheetId="4436">
        <row r="9">
          <cell r="A9" t="str">
            <v>A</v>
          </cell>
        </row>
      </sheetData>
      <sheetData sheetId="4437">
        <row r="9">
          <cell r="A9" t="str">
            <v>A</v>
          </cell>
        </row>
      </sheetData>
      <sheetData sheetId="4438">
        <row r="9">
          <cell r="A9" t="str">
            <v>A</v>
          </cell>
        </row>
      </sheetData>
      <sheetData sheetId="4439">
        <row r="9">
          <cell r="A9" t="str">
            <v>A</v>
          </cell>
        </row>
      </sheetData>
      <sheetData sheetId="4440">
        <row r="9">
          <cell r="A9" t="str">
            <v>A</v>
          </cell>
        </row>
      </sheetData>
      <sheetData sheetId="4441">
        <row r="9">
          <cell r="A9" t="str">
            <v>A</v>
          </cell>
        </row>
      </sheetData>
      <sheetData sheetId="4442">
        <row r="9">
          <cell r="A9" t="str">
            <v>A</v>
          </cell>
        </row>
      </sheetData>
      <sheetData sheetId="4443">
        <row r="9">
          <cell r="A9" t="str">
            <v>A</v>
          </cell>
        </row>
      </sheetData>
      <sheetData sheetId="4444">
        <row r="9">
          <cell r="A9" t="str">
            <v>A</v>
          </cell>
        </row>
      </sheetData>
      <sheetData sheetId="4445">
        <row r="9">
          <cell r="A9" t="str">
            <v>A</v>
          </cell>
        </row>
      </sheetData>
      <sheetData sheetId="4446">
        <row r="9">
          <cell r="A9" t="str">
            <v>A</v>
          </cell>
        </row>
      </sheetData>
      <sheetData sheetId="4447">
        <row r="9">
          <cell r="A9" t="str">
            <v>A</v>
          </cell>
        </row>
      </sheetData>
      <sheetData sheetId="4448">
        <row r="9">
          <cell r="A9" t="str">
            <v>A</v>
          </cell>
        </row>
      </sheetData>
      <sheetData sheetId="4449">
        <row r="9">
          <cell r="A9" t="str">
            <v>A</v>
          </cell>
        </row>
      </sheetData>
      <sheetData sheetId="4450">
        <row r="9">
          <cell r="A9" t="str">
            <v>A</v>
          </cell>
        </row>
      </sheetData>
      <sheetData sheetId="4451">
        <row r="9">
          <cell r="A9" t="str">
            <v>A</v>
          </cell>
        </row>
      </sheetData>
      <sheetData sheetId="4452">
        <row r="9">
          <cell r="A9" t="str">
            <v>A</v>
          </cell>
        </row>
      </sheetData>
      <sheetData sheetId="4453">
        <row r="9">
          <cell r="A9" t="str">
            <v>A</v>
          </cell>
        </row>
      </sheetData>
      <sheetData sheetId="4454">
        <row r="9">
          <cell r="A9" t="str">
            <v>A</v>
          </cell>
        </row>
      </sheetData>
      <sheetData sheetId="4455">
        <row r="9">
          <cell r="A9" t="str">
            <v>A</v>
          </cell>
        </row>
      </sheetData>
      <sheetData sheetId="4456">
        <row r="9">
          <cell r="A9" t="str">
            <v>A</v>
          </cell>
        </row>
      </sheetData>
      <sheetData sheetId="4457">
        <row r="9">
          <cell r="A9" t="str">
            <v>A</v>
          </cell>
        </row>
      </sheetData>
      <sheetData sheetId="4458">
        <row r="9">
          <cell r="A9" t="str">
            <v>A</v>
          </cell>
        </row>
      </sheetData>
      <sheetData sheetId="4459">
        <row r="9">
          <cell r="A9" t="str">
            <v>A</v>
          </cell>
        </row>
      </sheetData>
      <sheetData sheetId="4460">
        <row r="9">
          <cell r="A9" t="str">
            <v>A</v>
          </cell>
        </row>
      </sheetData>
      <sheetData sheetId="4461">
        <row r="9">
          <cell r="A9" t="str">
            <v>A</v>
          </cell>
        </row>
      </sheetData>
      <sheetData sheetId="4462">
        <row r="9">
          <cell r="A9" t="str">
            <v>A</v>
          </cell>
        </row>
      </sheetData>
      <sheetData sheetId="4463">
        <row r="9">
          <cell r="A9" t="str">
            <v>A</v>
          </cell>
        </row>
      </sheetData>
      <sheetData sheetId="4464">
        <row r="9">
          <cell r="A9" t="str">
            <v>A</v>
          </cell>
        </row>
      </sheetData>
      <sheetData sheetId="4465">
        <row r="9">
          <cell r="A9" t="str">
            <v>A</v>
          </cell>
        </row>
      </sheetData>
      <sheetData sheetId="4466">
        <row r="9">
          <cell r="A9" t="str">
            <v>A</v>
          </cell>
        </row>
      </sheetData>
      <sheetData sheetId="4467">
        <row r="9">
          <cell r="A9" t="str">
            <v>A</v>
          </cell>
        </row>
      </sheetData>
      <sheetData sheetId="4468">
        <row r="9">
          <cell r="A9" t="str">
            <v>A</v>
          </cell>
        </row>
      </sheetData>
      <sheetData sheetId="4469">
        <row r="9">
          <cell r="A9" t="str">
            <v>A</v>
          </cell>
        </row>
      </sheetData>
      <sheetData sheetId="4470">
        <row r="9">
          <cell r="A9" t="str">
            <v>A</v>
          </cell>
        </row>
      </sheetData>
      <sheetData sheetId="4471">
        <row r="9">
          <cell r="A9" t="str">
            <v>A</v>
          </cell>
        </row>
      </sheetData>
      <sheetData sheetId="4472">
        <row r="9">
          <cell r="A9" t="str">
            <v>A</v>
          </cell>
        </row>
      </sheetData>
      <sheetData sheetId="4473">
        <row r="9">
          <cell r="A9" t="str">
            <v>A</v>
          </cell>
        </row>
      </sheetData>
      <sheetData sheetId="4474">
        <row r="9">
          <cell r="A9" t="str">
            <v>A</v>
          </cell>
        </row>
      </sheetData>
      <sheetData sheetId="4475">
        <row r="9">
          <cell r="A9" t="str">
            <v>A</v>
          </cell>
        </row>
      </sheetData>
      <sheetData sheetId="4476">
        <row r="9">
          <cell r="A9" t="str">
            <v>A</v>
          </cell>
        </row>
      </sheetData>
      <sheetData sheetId="4477">
        <row r="9">
          <cell r="A9" t="str">
            <v>A</v>
          </cell>
        </row>
      </sheetData>
      <sheetData sheetId="4478">
        <row r="9">
          <cell r="A9" t="str">
            <v>A</v>
          </cell>
        </row>
      </sheetData>
      <sheetData sheetId="4479">
        <row r="9">
          <cell r="A9" t="str">
            <v>A</v>
          </cell>
        </row>
      </sheetData>
      <sheetData sheetId="4480">
        <row r="9">
          <cell r="A9" t="str">
            <v>A</v>
          </cell>
        </row>
      </sheetData>
      <sheetData sheetId="4481">
        <row r="9">
          <cell r="A9" t="str">
            <v>A</v>
          </cell>
        </row>
      </sheetData>
      <sheetData sheetId="4482">
        <row r="9">
          <cell r="A9" t="str">
            <v>A</v>
          </cell>
        </row>
      </sheetData>
      <sheetData sheetId="4483">
        <row r="9">
          <cell r="A9" t="str">
            <v>A</v>
          </cell>
        </row>
      </sheetData>
      <sheetData sheetId="4484">
        <row r="9">
          <cell r="A9" t="str">
            <v>A</v>
          </cell>
        </row>
      </sheetData>
      <sheetData sheetId="4485">
        <row r="9">
          <cell r="A9" t="str">
            <v>A</v>
          </cell>
        </row>
      </sheetData>
      <sheetData sheetId="4486">
        <row r="9">
          <cell r="A9" t="str">
            <v>A</v>
          </cell>
        </row>
      </sheetData>
      <sheetData sheetId="4487">
        <row r="9">
          <cell r="A9" t="str">
            <v>A</v>
          </cell>
        </row>
      </sheetData>
      <sheetData sheetId="4488">
        <row r="9">
          <cell r="A9" t="str">
            <v>A</v>
          </cell>
        </row>
      </sheetData>
      <sheetData sheetId="4489">
        <row r="9">
          <cell r="A9" t="str">
            <v>A</v>
          </cell>
        </row>
      </sheetData>
      <sheetData sheetId="4490">
        <row r="9">
          <cell r="A9" t="str">
            <v>A</v>
          </cell>
        </row>
      </sheetData>
      <sheetData sheetId="4491">
        <row r="9">
          <cell r="A9" t="str">
            <v>A</v>
          </cell>
        </row>
      </sheetData>
      <sheetData sheetId="4492">
        <row r="9">
          <cell r="A9" t="str">
            <v>A</v>
          </cell>
        </row>
      </sheetData>
      <sheetData sheetId="4493">
        <row r="9">
          <cell r="A9" t="str">
            <v>A</v>
          </cell>
        </row>
      </sheetData>
      <sheetData sheetId="4494">
        <row r="9">
          <cell r="A9" t="str">
            <v>A</v>
          </cell>
        </row>
      </sheetData>
      <sheetData sheetId="4495">
        <row r="9">
          <cell r="A9" t="str">
            <v>A</v>
          </cell>
        </row>
      </sheetData>
      <sheetData sheetId="4496">
        <row r="9">
          <cell r="A9" t="str">
            <v>A</v>
          </cell>
        </row>
      </sheetData>
      <sheetData sheetId="4497">
        <row r="9">
          <cell r="A9" t="str">
            <v>A</v>
          </cell>
        </row>
      </sheetData>
      <sheetData sheetId="4498">
        <row r="9">
          <cell r="A9" t="str">
            <v>A</v>
          </cell>
        </row>
      </sheetData>
      <sheetData sheetId="4499">
        <row r="9">
          <cell r="A9" t="str">
            <v>A</v>
          </cell>
        </row>
      </sheetData>
      <sheetData sheetId="4500">
        <row r="9">
          <cell r="A9" t="str">
            <v>A</v>
          </cell>
        </row>
      </sheetData>
      <sheetData sheetId="4501">
        <row r="9">
          <cell r="A9" t="str">
            <v>A</v>
          </cell>
        </row>
      </sheetData>
      <sheetData sheetId="4502">
        <row r="9">
          <cell r="A9" t="str">
            <v>A</v>
          </cell>
        </row>
      </sheetData>
      <sheetData sheetId="4503">
        <row r="9">
          <cell r="A9" t="str">
            <v>A</v>
          </cell>
        </row>
      </sheetData>
      <sheetData sheetId="4504">
        <row r="9">
          <cell r="A9" t="str">
            <v>A</v>
          </cell>
        </row>
      </sheetData>
      <sheetData sheetId="4505">
        <row r="9">
          <cell r="A9" t="str">
            <v>A</v>
          </cell>
        </row>
      </sheetData>
      <sheetData sheetId="4506">
        <row r="9">
          <cell r="A9" t="str">
            <v>A</v>
          </cell>
        </row>
      </sheetData>
      <sheetData sheetId="4507">
        <row r="9">
          <cell r="A9" t="str">
            <v>A</v>
          </cell>
        </row>
      </sheetData>
      <sheetData sheetId="4508">
        <row r="9">
          <cell r="A9" t="str">
            <v>A</v>
          </cell>
        </row>
      </sheetData>
      <sheetData sheetId="4509">
        <row r="9">
          <cell r="A9" t="str">
            <v>A</v>
          </cell>
        </row>
      </sheetData>
      <sheetData sheetId="4510">
        <row r="9">
          <cell r="A9" t="str">
            <v>A</v>
          </cell>
        </row>
      </sheetData>
      <sheetData sheetId="4511">
        <row r="9">
          <cell r="A9" t="str">
            <v>A</v>
          </cell>
        </row>
      </sheetData>
      <sheetData sheetId="4512">
        <row r="9">
          <cell r="A9" t="str">
            <v>A</v>
          </cell>
        </row>
      </sheetData>
      <sheetData sheetId="4513">
        <row r="9">
          <cell r="A9" t="str">
            <v>A</v>
          </cell>
        </row>
      </sheetData>
      <sheetData sheetId="4514">
        <row r="9">
          <cell r="A9" t="str">
            <v>A</v>
          </cell>
        </row>
      </sheetData>
      <sheetData sheetId="4515">
        <row r="9">
          <cell r="A9" t="str">
            <v>A</v>
          </cell>
        </row>
      </sheetData>
      <sheetData sheetId="4516">
        <row r="9">
          <cell r="A9" t="str">
            <v>A</v>
          </cell>
        </row>
      </sheetData>
      <sheetData sheetId="4517">
        <row r="9">
          <cell r="A9" t="str">
            <v>A</v>
          </cell>
        </row>
      </sheetData>
      <sheetData sheetId="4518">
        <row r="9">
          <cell r="A9" t="str">
            <v>A</v>
          </cell>
        </row>
      </sheetData>
      <sheetData sheetId="4519">
        <row r="9">
          <cell r="A9" t="str">
            <v>A</v>
          </cell>
        </row>
      </sheetData>
      <sheetData sheetId="4520">
        <row r="9">
          <cell r="A9" t="str">
            <v>A</v>
          </cell>
        </row>
      </sheetData>
      <sheetData sheetId="4521">
        <row r="9">
          <cell r="A9" t="str">
            <v>A</v>
          </cell>
        </row>
      </sheetData>
      <sheetData sheetId="4522">
        <row r="9">
          <cell r="A9" t="str">
            <v>A</v>
          </cell>
        </row>
      </sheetData>
      <sheetData sheetId="4523">
        <row r="9">
          <cell r="A9" t="str">
            <v>A</v>
          </cell>
        </row>
      </sheetData>
      <sheetData sheetId="4524">
        <row r="9">
          <cell r="A9" t="str">
            <v>A</v>
          </cell>
        </row>
      </sheetData>
      <sheetData sheetId="4525">
        <row r="9">
          <cell r="A9" t="str">
            <v>A</v>
          </cell>
        </row>
      </sheetData>
      <sheetData sheetId="4526">
        <row r="9">
          <cell r="A9" t="str">
            <v>A</v>
          </cell>
        </row>
      </sheetData>
      <sheetData sheetId="4527">
        <row r="9">
          <cell r="A9" t="str">
            <v>A</v>
          </cell>
        </row>
      </sheetData>
      <sheetData sheetId="4528">
        <row r="9">
          <cell r="A9" t="str">
            <v>A</v>
          </cell>
        </row>
      </sheetData>
      <sheetData sheetId="4529">
        <row r="9">
          <cell r="A9" t="str">
            <v>A</v>
          </cell>
        </row>
      </sheetData>
      <sheetData sheetId="4530">
        <row r="9">
          <cell r="A9" t="str">
            <v>A</v>
          </cell>
        </row>
      </sheetData>
      <sheetData sheetId="4531">
        <row r="9">
          <cell r="A9" t="str">
            <v>A</v>
          </cell>
        </row>
      </sheetData>
      <sheetData sheetId="4532">
        <row r="9">
          <cell r="A9" t="str">
            <v>A</v>
          </cell>
        </row>
      </sheetData>
      <sheetData sheetId="4533">
        <row r="9">
          <cell r="A9" t="str">
            <v>A</v>
          </cell>
        </row>
      </sheetData>
      <sheetData sheetId="4534">
        <row r="9">
          <cell r="A9" t="str">
            <v>A</v>
          </cell>
        </row>
      </sheetData>
      <sheetData sheetId="4535">
        <row r="9">
          <cell r="A9" t="str">
            <v>A</v>
          </cell>
        </row>
      </sheetData>
      <sheetData sheetId="4536">
        <row r="9">
          <cell r="A9" t="str">
            <v>A</v>
          </cell>
        </row>
      </sheetData>
      <sheetData sheetId="4537">
        <row r="9">
          <cell r="A9" t="str">
            <v>A</v>
          </cell>
        </row>
      </sheetData>
      <sheetData sheetId="4538">
        <row r="9">
          <cell r="A9" t="str">
            <v>A</v>
          </cell>
        </row>
      </sheetData>
      <sheetData sheetId="4539">
        <row r="9">
          <cell r="A9" t="str">
            <v>A</v>
          </cell>
        </row>
      </sheetData>
      <sheetData sheetId="4540">
        <row r="9">
          <cell r="A9" t="str">
            <v>A</v>
          </cell>
        </row>
      </sheetData>
      <sheetData sheetId="4541">
        <row r="9">
          <cell r="A9" t="str">
            <v>A</v>
          </cell>
        </row>
      </sheetData>
      <sheetData sheetId="4542">
        <row r="9">
          <cell r="A9" t="str">
            <v>A</v>
          </cell>
        </row>
      </sheetData>
      <sheetData sheetId="4543">
        <row r="9">
          <cell r="A9" t="str">
            <v>A</v>
          </cell>
        </row>
      </sheetData>
      <sheetData sheetId="4544">
        <row r="9">
          <cell r="A9" t="str">
            <v>A</v>
          </cell>
        </row>
      </sheetData>
      <sheetData sheetId="4545">
        <row r="9">
          <cell r="A9" t="str">
            <v>A</v>
          </cell>
        </row>
      </sheetData>
      <sheetData sheetId="4546">
        <row r="9">
          <cell r="A9" t="str">
            <v>A</v>
          </cell>
        </row>
      </sheetData>
      <sheetData sheetId="4547">
        <row r="9">
          <cell r="A9" t="str">
            <v>A</v>
          </cell>
        </row>
      </sheetData>
      <sheetData sheetId="4548">
        <row r="9">
          <cell r="A9" t="str">
            <v>A</v>
          </cell>
        </row>
      </sheetData>
      <sheetData sheetId="4549">
        <row r="9">
          <cell r="A9" t="str">
            <v>A</v>
          </cell>
        </row>
      </sheetData>
      <sheetData sheetId="4550">
        <row r="9">
          <cell r="A9" t="str">
            <v>A</v>
          </cell>
        </row>
      </sheetData>
      <sheetData sheetId="4551">
        <row r="9">
          <cell r="A9" t="str">
            <v>A</v>
          </cell>
        </row>
      </sheetData>
      <sheetData sheetId="4552">
        <row r="9">
          <cell r="A9" t="str">
            <v>A</v>
          </cell>
        </row>
      </sheetData>
      <sheetData sheetId="4553">
        <row r="9">
          <cell r="A9" t="str">
            <v>A</v>
          </cell>
        </row>
      </sheetData>
      <sheetData sheetId="4554">
        <row r="9">
          <cell r="A9" t="str">
            <v>A</v>
          </cell>
        </row>
      </sheetData>
      <sheetData sheetId="4555">
        <row r="9">
          <cell r="A9" t="str">
            <v>A</v>
          </cell>
        </row>
      </sheetData>
      <sheetData sheetId="4556">
        <row r="9">
          <cell r="A9" t="str">
            <v>A</v>
          </cell>
        </row>
      </sheetData>
      <sheetData sheetId="4557">
        <row r="9">
          <cell r="A9" t="str">
            <v>A</v>
          </cell>
        </row>
      </sheetData>
      <sheetData sheetId="4558">
        <row r="9">
          <cell r="A9" t="str">
            <v>A</v>
          </cell>
        </row>
      </sheetData>
      <sheetData sheetId="4559">
        <row r="9">
          <cell r="A9" t="str">
            <v>A</v>
          </cell>
        </row>
      </sheetData>
      <sheetData sheetId="4560">
        <row r="9">
          <cell r="A9" t="str">
            <v>A</v>
          </cell>
        </row>
      </sheetData>
      <sheetData sheetId="4561">
        <row r="9">
          <cell r="A9" t="str">
            <v>A</v>
          </cell>
        </row>
      </sheetData>
      <sheetData sheetId="4562">
        <row r="9">
          <cell r="A9" t="str">
            <v>A</v>
          </cell>
        </row>
      </sheetData>
      <sheetData sheetId="4563">
        <row r="9">
          <cell r="A9" t="str">
            <v>A</v>
          </cell>
        </row>
      </sheetData>
      <sheetData sheetId="4564">
        <row r="9">
          <cell r="A9" t="str">
            <v>A</v>
          </cell>
        </row>
      </sheetData>
      <sheetData sheetId="4565">
        <row r="9">
          <cell r="A9" t="str">
            <v>A</v>
          </cell>
        </row>
      </sheetData>
      <sheetData sheetId="4566">
        <row r="9">
          <cell r="A9" t="str">
            <v>A</v>
          </cell>
        </row>
      </sheetData>
      <sheetData sheetId="4567">
        <row r="9">
          <cell r="A9" t="str">
            <v>A</v>
          </cell>
        </row>
      </sheetData>
      <sheetData sheetId="4568">
        <row r="9">
          <cell r="A9" t="str">
            <v>A</v>
          </cell>
        </row>
      </sheetData>
      <sheetData sheetId="4569">
        <row r="9">
          <cell r="A9" t="str">
            <v>A</v>
          </cell>
        </row>
      </sheetData>
      <sheetData sheetId="4570">
        <row r="9">
          <cell r="A9" t="str">
            <v>A</v>
          </cell>
        </row>
      </sheetData>
      <sheetData sheetId="4571">
        <row r="9">
          <cell r="A9" t="str">
            <v>A</v>
          </cell>
        </row>
      </sheetData>
      <sheetData sheetId="4572">
        <row r="9">
          <cell r="A9" t="str">
            <v>A</v>
          </cell>
        </row>
      </sheetData>
      <sheetData sheetId="4573">
        <row r="9">
          <cell r="A9" t="str">
            <v>A</v>
          </cell>
        </row>
      </sheetData>
      <sheetData sheetId="4574">
        <row r="9">
          <cell r="A9" t="str">
            <v>A</v>
          </cell>
        </row>
      </sheetData>
      <sheetData sheetId="4575">
        <row r="9">
          <cell r="A9" t="str">
            <v>A</v>
          </cell>
        </row>
      </sheetData>
      <sheetData sheetId="4576">
        <row r="9">
          <cell r="A9" t="str">
            <v>A</v>
          </cell>
        </row>
      </sheetData>
      <sheetData sheetId="4577">
        <row r="9">
          <cell r="A9" t="str">
            <v>A</v>
          </cell>
        </row>
      </sheetData>
      <sheetData sheetId="4578">
        <row r="9">
          <cell r="A9" t="str">
            <v>A</v>
          </cell>
        </row>
      </sheetData>
      <sheetData sheetId="4579">
        <row r="9">
          <cell r="A9" t="str">
            <v>A</v>
          </cell>
        </row>
      </sheetData>
      <sheetData sheetId="4580">
        <row r="9">
          <cell r="A9" t="str">
            <v>A</v>
          </cell>
        </row>
      </sheetData>
      <sheetData sheetId="4581">
        <row r="9">
          <cell r="A9" t="str">
            <v>A</v>
          </cell>
        </row>
      </sheetData>
      <sheetData sheetId="4582">
        <row r="9">
          <cell r="A9" t="str">
            <v>A</v>
          </cell>
        </row>
      </sheetData>
      <sheetData sheetId="4583">
        <row r="9">
          <cell r="A9" t="str">
            <v>A</v>
          </cell>
        </row>
      </sheetData>
      <sheetData sheetId="4584">
        <row r="9">
          <cell r="A9" t="str">
            <v>A</v>
          </cell>
        </row>
      </sheetData>
      <sheetData sheetId="4585">
        <row r="9">
          <cell r="A9" t="str">
            <v>A</v>
          </cell>
        </row>
      </sheetData>
      <sheetData sheetId="4586">
        <row r="9">
          <cell r="A9" t="str">
            <v>A</v>
          </cell>
        </row>
      </sheetData>
      <sheetData sheetId="4587">
        <row r="9">
          <cell r="A9" t="str">
            <v>A</v>
          </cell>
        </row>
      </sheetData>
      <sheetData sheetId="4588">
        <row r="9">
          <cell r="A9" t="str">
            <v>A</v>
          </cell>
        </row>
      </sheetData>
      <sheetData sheetId="4589">
        <row r="9">
          <cell r="A9" t="str">
            <v>A</v>
          </cell>
        </row>
      </sheetData>
      <sheetData sheetId="4590">
        <row r="9">
          <cell r="A9" t="str">
            <v>A</v>
          </cell>
        </row>
      </sheetData>
      <sheetData sheetId="4591">
        <row r="9">
          <cell r="A9" t="str">
            <v>A</v>
          </cell>
        </row>
      </sheetData>
      <sheetData sheetId="4592">
        <row r="9">
          <cell r="A9" t="str">
            <v>A</v>
          </cell>
        </row>
      </sheetData>
      <sheetData sheetId="4593">
        <row r="9">
          <cell r="A9" t="str">
            <v>A</v>
          </cell>
        </row>
      </sheetData>
      <sheetData sheetId="4594">
        <row r="9">
          <cell r="A9" t="str">
            <v>A</v>
          </cell>
        </row>
      </sheetData>
      <sheetData sheetId="4595">
        <row r="9">
          <cell r="A9" t="str">
            <v>A</v>
          </cell>
        </row>
      </sheetData>
      <sheetData sheetId="4596">
        <row r="9">
          <cell r="A9" t="str">
            <v>A</v>
          </cell>
        </row>
      </sheetData>
      <sheetData sheetId="4597">
        <row r="9">
          <cell r="A9" t="str">
            <v>A</v>
          </cell>
        </row>
      </sheetData>
      <sheetData sheetId="4598">
        <row r="9">
          <cell r="A9" t="str">
            <v>A</v>
          </cell>
        </row>
      </sheetData>
      <sheetData sheetId="4599">
        <row r="9">
          <cell r="A9" t="str">
            <v>A</v>
          </cell>
        </row>
      </sheetData>
      <sheetData sheetId="4600">
        <row r="9">
          <cell r="A9" t="str">
            <v>A</v>
          </cell>
        </row>
      </sheetData>
      <sheetData sheetId="4601">
        <row r="9">
          <cell r="A9" t="str">
            <v>A</v>
          </cell>
        </row>
      </sheetData>
      <sheetData sheetId="4602">
        <row r="9">
          <cell r="A9" t="str">
            <v>A</v>
          </cell>
        </row>
      </sheetData>
      <sheetData sheetId="4603">
        <row r="9">
          <cell r="A9" t="str">
            <v>A</v>
          </cell>
        </row>
      </sheetData>
      <sheetData sheetId="4604">
        <row r="9">
          <cell r="A9" t="str">
            <v>A</v>
          </cell>
        </row>
      </sheetData>
      <sheetData sheetId="4605">
        <row r="9">
          <cell r="A9" t="str">
            <v>A</v>
          </cell>
        </row>
      </sheetData>
      <sheetData sheetId="4606">
        <row r="9">
          <cell r="A9" t="str">
            <v>A</v>
          </cell>
        </row>
      </sheetData>
      <sheetData sheetId="4607">
        <row r="9">
          <cell r="A9" t="str">
            <v>A</v>
          </cell>
        </row>
      </sheetData>
      <sheetData sheetId="4608">
        <row r="9">
          <cell r="A9" t="str">
            <v>A</v>
          </cell>
        </row>
      </sheetData>
      <sheetData sheetId="4609">
        <row r="9">
          <cell r="A9" t="str">
            <v>A</v>
          </cell>
        </row>
      </sheetData>
      <sheetData sheetId="4610">
        <row r="9">
          <cell r="A9" t="str">
            <v>A</v>
          </cell>
        </row>
      </sheetData>
      <sheetData sheetId="4611">
        <row r="9">
          <cell r="A9" t="str">
            <v>A</v>
          </cell>
        </row>
      </sheetData>
      <sheetData sheetId="4612">
        <row r="9">
          <cell r="A9" t="str">
            <v>A</v>
          </cell>
        </row>
      </sheetData>
      <sheetData sheetId="4613">
        <row r="9">
          <cell r="A9" t="str">
            <v>A</v>
          </cell>
        </row>
      </sheetData>
      <sheetData sheetId="4614">
        <row r="9">
          <cell r="A9" t="str">
            <v>A</v>
          </cell>
        </row>
      </sheetData>
      <sheetData sheetId="4615">
        <row r="9">
          <cell r="A9" t="str">
            <v>A</v>
          </cell>
        </row>
      </sheetData>
      <sheetData sheetId="4616">
        <row r="9">
          <cell r="A9" t="str">
            <v>A</v>
          </cell>
        </row>
      </sheetData>
      <sheetData sheetId="4617">
        <row r="9">
          <cell r="A9" t="str">
            <v>A</v>
          </cell>
        </row>
      </sheetData>
      <sheetData sheetId="4618">
        <row r="9">
          <cell r="A9" t="str">
            <v>A</v>
          </cell>
        </row>
      </sheetData>
      <sheetData sheetId="4619">
        <row r="9">
          <cell r="A9" t="str">
            <v>A</v>
          </cell>
        </row>
      </sheetData>
      <sheetData sheetId="4620">
        <row r="9">
          <cell r="A9" t="str">
            <v>A</v>
          </cell>
        </row>
      </sheetData>
      <sheetData sheetId="4621">
        <row r="9">
          <cell r="A9" t="str">
            <v>A</v>
          </cell>
        </row>
      </sheetData>
      <sheetData sheetId="4622">
        <row r="9">
          <cell r="A9" t="str">
            <v>A</v>
          </cell>
        </row>
      </sheetData>
      <sheetData sheetId="4623">
        <row r="9">
          <cell r="A9" t="str">
            <v>A</v>
          </cell>
        </row>
      </sheetData>
      <sheetData sheetId="4624">
        <row r="9">
          <cell r="A9" t="str">
            <v>A</v>
          </cell>
        </row>
      </sheetData>
      <sheetData sheetId="4625">
        <row r="9">
          <cell r="A9" t="str">
            <v>A</v>
          </cell>
        </row>
      </sheetData>
      <sheetData sheetId="4626">
        <row r="9">
          <cell r="A9" t="str">
            <v>A</v>
          </cell>
        </row>
      </sheetData>
      <sheetData sheetId="4627">
        <row r="9">
          <cell r="A9" t="str">
            <v>A</v>
          </cell>
        </row>
      </sheetData>
      <sheetData sheetId="4628">
        <row r="9">
          <cell r="A9" t="str">
            <v>A</v>
          </cell>
        </row>
      </sheetData>
      <sheetData sheetId="4629">
        <row r="9">
          <cell r="A9" t="str">
            <v>A</v>
          </cell>
        </row>
      </sheetData>
      <sheetData sheetId="4630">
        <row r="9">
          <cell r="A9" t="str">
            <v>A</v>
          </cell>
        </row>
      </sheetData>
      <sheetData sheetId="4631">
        <row r="9">
          <cell r="A9" t="str">
            <v>A</v>
          </cell>
        </row>
      </sheetData>
      <sheetData sheetId="4632">
        <row r="9">
          <cell r="A9" t="str">
            <v>A</v>
          </cell>
        </row>
      </sheetData>
      <sheetData sheetId="4633">
        <row r="9">
          <cell r="A9" t="str">
            <v>A</v>
          </cell>
        </row>
      </sheetData>
      <sheetData sheetId="4634">
        <row r="9">
          <cell r="A9" t="str">
            <v>A</v>
          </cell>
        </row>
      </sheetData>
      <sheetData sheetId="4635">
        <row r="9">
          <cell r="A9" t="str">
            <v>A</v>
          </cell>
        </row>
      </sheetData>
      <sheetData sheetId="4636">
        <row r="9">
          <cell r="A9" t="str">
            <v>A</v>
          </cell>
        </row>
      </sheetData>
      <sheetData sheetId="4637">
        <row r="9">
          <cell r="A9" t="str">
            <v>A</v>
          </cell>
        </row>
      </sheetData>
      <sheetData sheetId="4638">
        <row r="9">
          <cell r="A9" t="str">
            <v>A</v>
          </cell>
        </row>
      </sheetData>
      <sheetData sheetId="4639">
        <row r="9">
          <cell r="A9" t="str">
            <v>A</v>
          </cell>
        </row>
      </sheetData>
      <sheetData sheetId="4640">
        <row r="9">
          <cell r="A9" t="str">
            <v>A</v>
          </cell>
        </row>
      </sheetData>
      <sheetData sheetId="4641">
        <row r="9">
          <cell r="A9" t="str">
            <v>A</v>
          </cell>
        </row>
      </sheetData>
      <sheetData sheetId="4642">
        <row r="9">
          <cell r="A9" t="str">
            <v>A</v>
          </cell>
        </row>
      </sheetData>
      <sheetData sheetId="4643">
        <row r="9">
          <cell r="A9" t="str">
            <v>A</v>
          </cell>
        </row>
      </sheetData>
      <sheetData sheetId="4644">
        <row r="9">
          <cell r="A9" t="str">
            <v>A</v>
          </cell>
        </row>
      </sheetData>
      <sheetData sheetId="4645">
        <row r="9">
          <cell r="A9" t="str">
            <v>A</v>
          </cell>
        </row>
      </sheetData>
      <sheetData sheetId="4646">
        <row r="9">
          <cell r="A9" t="str">
            <v>A</v>
          </cell>
        </row>
      </sheetData>
      <sheetData sheetId="4647">
        <row r="9">
          <cell r="A9" t="str">
            <v>A</v>
          </cell>
        </row>
      </sheetData>
      <sheetData sheetId="4648">
        <row r="9">
          <cell r="A9" t="str">
            <v>A</v>
          </cell>
        </row>
      </sheetData>
      <sheetData sheetId="4649">
        <row r="9">
          <cell r="A9" t="str">
            <v>A</v>
          </cell>
        </row>
      </sheetData>
      <sheetData sheetId="4650">
        <row r="9">
          <cell r="A9" t="str">
            <v>A</v>
          </cell>
        </row>
      </sheetData>
      <sheetData sheetId="4651">
        <row r="9">
          <cell r="A9" t="str">
            <v>A</v>
          </cell>
        </row>
      </sheetData>
      <sheetData sheetId="4652">
        <row r="9">
          <cell r="A9" t="str">
            <v>A</v>
          </cell>
        </row>
      </sheetData>
      <sheetData sheetId="4653">
        <row r="9">
          <cell r="A9" t="str">
            <v>A</v>
          </cell>
        </row>
      </sheetData>
      <sheetData sheetId="4654">
        <row r="9">
          <cell r="A9" t="str">
            <v>A</v>
          </cell>
        </row>
      </sheetData>
      <sheetData sheetId="4655">
        <row r="9">
          <cell r="A9" t="str">
            <v>A</v>
          </cell>
        </row>
      </sheetData>
      <sheetData sheetId="4656">
        <row r="9">
          <cell r="A9" t="str">
            <v>A</v>
          </cell>
        </row>
      </sheetData>
      <sheetData sheetId="4657">
        <row r="9">
          <cell r="A9" t="str">
            <v>A</v>
          </cell>
        </row>
      </sheetData>
      <sheetData sheetId="4658">
        <row r="9">
          <cell r="A9" t="str">
            <v>A</v>
          </cell>
        </row>
      </sheetData>
      <sheetData sheetId="4659">
        <row r="9">
          <cell r="A9" t="str">
            <v>A</v>
          </cell>
        </row>
      </sheetData>
      <sheetData sheetId="4660">
        <row r="9">
          <cell r="A9" t="str">
            <v>A</v>
          </cell>
        </row>
      </sheetData>
      <sheetData sheetId="4661">
        <row r="9">
          <cell r="A9" t="str">
            <v>A</v>
          </cell>
        </row>
      </sheetData>
      <sheetData sheetId="4662">
        <row r="9">
          <cell r="A9" t="str">
            <v>A</v>
          </cell>
        </row>
      </sheetData>
      <sheetData sheetId="4663">
        <row r="9">
          <cell r="A9" t="str">
            <v>A</v>
          </cell>
        </row>
      </sheetData>
      <sheetData sheetId="4664">
        <row r="9">
          <cell r="A9" t="str">
            <v>A</v>
          </cell>
        </row>
      </sheetData>
      <sheetData sheetId="4665">
        <row r="9">
          <cell r="A9" t="str">
            <v>A</v>
          </cell>
        </row>
      </sheetData>
      <sheetData sheetId="4666">
        <row r="9">
          <cell r="A9" t="str">
            <v>A</v>
          </cell>
        </row>
      </sheetData>
      <sheetData sheetId="4667">
        <row r="9">
          <cell r="A9" t="str">
            <v>A</v>
          </cell>
        </row>
      </sheetData>
      <sheetData sheetId="4668">
        <row r="9">
          <cell r="A9" t="str">
            <v>A</v>
          </cell>
        </row>
      </sheetData>
      <sheetData sheetId="4669">
        <row r="9">
          <cell r="A9" t="str">
            <v>A</v>
          </cell>
        </row>
      </sheetData>
      <sheetData sheetId="4670">
        <row r="9">
          <cell r="A9" t="str">
            <v>A</v>
          </cell>
        </row>
      </sheetData>
      <sheetData sheetId="4671">
        <row r="9">
          <cell r="A9" t="str">
            <v>A</v>
          </cell>
        </row>
      </sheetData>
      <sheetData sheetId="4672">
        <row r="9">
          <cell r="A9" t="str">
            <v>A</v>
          </cell>
        </row>
      </sheetData>
      <sheetData sheetId="4673">
        <row r="9">
          <cell r="A9" t="str">
            <v>A</v>
          </cell>
        </row>
      </sheetData>
      <sheetData sheetId="4674">
        <row r="9">
          <cell r="A9" t="str">
            <v>A</v>
          </cell>
        </row>
      </sheetData>
      <sheetData sheetId="4675">
        <row r="9">
          <cell r="A9" t="str">
            <v>A</v>
          </cell>
        </row>
      </sheetData>
      <sheetData sheetId="4676">
        <row r="9">
          <cell r="A9" t="str">
            <v>A</v>
          </cell>
        </row>
      </sheetData>
      <sheetData sheetId="4677">
        <row r="9">
          <cell r="A9" t="str">
            <v>A</v>
          </cell>
        </row>
      </sheetData>
      <sheetData sheetId="4678">
        <row r="9">
          <cell r="A9" t="str">
            <v>A</v>
          </cell>
        </row>
      </sheetData>
      <sheetData sheetId="4679">
        <row r="9">
          <cell r="A9" t="str">
            <v>A</v>
          </cell>
        </row>
      </sheetData>
      <sheetData sheetId="4680">
        <row r="9">
          <cell r="A9" t="str">
            <v>A</v>
          </cell>
        </row>
      </sheetData>
      <sheetData sheetId="4681">
        <row r="9">
          <cell r="A9" t="str">
            <v>A</v>
          </cell>
        </row>
      </sheetData>
      <sheetData sheetId="4682">
        <row r="9">
          <cell r="A9" t="str">
            <v>A</v>
          </cell>
        </row>
      </sheetData>
      <sheetData sheetId="4683">
        <row r="9">
          <cell r="A9" t="str">
            <v>A</v>
          </cell>
        </row>
      </sheetData>
      <sheetData sheetId="4684">
        <row r="9">
          <cell r="A9" t="str">
            <v>A</v>
          </cell>
        </row>
      </sheetData>
      <sheetData sheetId="4685">
        <row r="9">
          <cell r="A9" t="str">
            <v>A</v>
          </cell>
        </row>
      </sheetData>
      <sheetData sheetId="4686">
        <row r="9">
          <cell r="A9" t="str">
            <v>A</v>
          </cell>
        </row>
      </sheetData>
      <sheetData sheetId="4687">
        <row r="9">
          <cell r="A9" t="str">
            <v>A</v>
          </cell>
        </row>
      </sheetData>
      <sheetData sheetId="4688">
        <row r="9">
          <cell r="A9" t="str">
            <v>A</v>
          </cell>
        </row>
      </sheetData>
      <sheetData sheetId="4689">
        <row r="9">
          <cell r="A9" t="str">
            <v>A</v>
          </cell>
        </row>
      </sheetData>
      <sheetData sheetId="4690">
        <row r="9">
          <cell r="A9" t="str">
            <v>A</v>
          </cell>
        </row>
      </sheetData>
      <sheetData sheetId="4691">
        <row r="9">
          <cell r="A9" t="str">
            <v>A</v>
          </cell>
        </row>
      </sheetData>
      <sheetData sheetId="4692">
        <row r="9">
          <cell r="A9" t="str">
            <v>A</v>
          </cell>
        </row>
      </sheetData>
      <sheetData sheetId="4693">
        <row r="9">
          <cell r="A9" t="str">
            <v>A</v>
          </cell>
        </row>
      </sheetData>
      <sheetData sheetId="4694">
        <row r="9">
          <cell r="A9" t="str">
            <v>A</v>
          </cell>
        </row>
      </sheetData>
      <sheetData sheetId="4695">
        <row r="9">
          <cell r="A9" t="str">
            <v>A</v>
          </cell>
        </row>
      </sheetData>
      <sheetData sheetId="4696">
        <row r="9">
          <cell r="A9" t="str">
            <v>A</v>
          </cell>
        </row>
      </sheetData>
      <sheetData sheetId="4697">
        <row r="9">
          <cell r="A9" t="str">
            <v>A</v>
          </cell>
        </row>
      </sheetData>
      <sheetData sheetId="4698">
        <row r="9">
          <cell r="A9" t="str">
            <v>A</v>
          </cell>
        </row>
      </sheetData>
      <sheetData sheetId="4699">
        <row r="9">
          <cell r="A9" t="str">
            <v>A</v>
          </cell>
        </row>
      </sheetData>
      <sheetData sheetId="4700">
        <row r="9">
          <cell r="A9" t="str">
            <v>A</v>
          </cell>
        </row>
      </sheetData>
      <sheetData sheetId="4701">
        <row r="9">
          <cell r="A9" t="str">
            <v>A</v>
          </cell>
        </row>
      </sheetData>
      <sheetData sheetId="4702">
        <row r="9">
          <cell r="A9" t="str">
            <v>A</v>
          </cell>
        </row>
      </sheetData>
      <sheetData sheetId="4703">
        <row r="9">
          <cell r="A9" t="str">
            <v>A</v>
          </cell>
        </row>
      </sheetData>
      <sheetData sheetId="4704">
        <row r="9">
          <cell r="A9" t="str">
            <v>A</v>
          </cell>
        </row>
      </sheetData>
      <sheetData sheetId="4705">
        <row r="9">
          <cell r="A9" t="str">
            <v>A</v>
          </cell>
        </row>
      </sheetData>
      <sheetData sheetId="4706">
        <row r="9">
          <cell r="A9" t="str">
            <v>A</v>
          </cell>
        </row>
      </sheetData>
      <sheetData sheetId="4707">
        <row r="9">
          <cell r="A9" t="str">
            <v>A</v>
          </cell>
        </row>
      </sheetData>
      <sheetData sheetId="4708">
        <row r="9">
          <cell r="A9" t="str">
            <v>A</v>
          </cell>
        </row>
      </sheetData>
      <sheetData sheetId="4709">
        <row r="9">
          <cell r="A9" t="str">
            <v>A</v>
          </cell>
        </row>
      </sheetData>
      <sheetData sheetId="4710">
        <row r="9">
          <cell r="A9" t="str">
            <v>A</v>
          </cell>
        </row>
      </sheetData>
      <sheetData sheetId="4711">
        <row r="9">
          <cell r="A9" t="str">
            <v>A</v>
          </cell>
        </row>
      </sheetData>
      <sheetData sheetId="4712">
        <row r="9">
          <cell r="A9" t="str">
            <v>A</v>
          </cell>
        </row>
      </sheetData>
      <sheetData sheetId="4713">
        <row r="9">
          <cell r="A9" t="str">
            <v>A</v>
          </cell>
        </row>
      </sheetData>
      <sheetData sheetId="4714">
        <row r="9">
          <cell r="A9" t="str">
            <v>A</v>
          </cell>
        </row>
      </sheetData>
      <sheetData sheetId="4715">
        <row r="9">
          <cell r="A9" t="str">
            <v>A</v>
          </cell>
        </row>
      </sheetData>
      <sheetData sheetId="4716">
        <row r="9">
          <cell r="A9" t="str">
            <v>A</v>
          </cell>
        </row>
      </sheetData>
      <sheetData sheetId="4717">
        <row r="9">
          <cell r="A9" t="str">
            <v>A</v>
          </cell>
        </row>
      </sheetData>
      <sheetData sheetId="4718">
        <row r="9">
          <cell r="A9" t="str">
            <v>A</v>
          </cell>
        </row>
      </sheetData>
      <sheetData sheetId="4719">
        <row r="9">
          <cell r="A9" t="str">
            <v>A</v>
          </cell>
        </row>
      </sheetData>
      <sheetData sheetId="4720">
        <row r="9">
          <cell r="A9" t="str">
            <v>A</v>
          </cell>
        </row>
      </sheetData>
      <sheetData sheetId="4721">
        <row r="9">
          <cell r="A9" t="str">
            <v>A</v>
          </cell>
        </row>
      </sheetData>
      <sheetData sheetId="4722">
        <row r="9">
          <cell r="A9" t="str">
            <v>A</v>
          </cell>
        </row>
      </sheetData>
      <sheetData sheetId="4723">
        <row r="9">
          <cell r="A9" t="str">
            <v>A</v>
          </cell>
        </row>
      </sheetData>
      <sheetData sheetId="4724">
        <row r="9">
          <cell r="A9" t="str">
            <v>A</v>
          </cell>
        </row>
      </sheetData>
      <sheetData sheetId="4725">
        <row r="9">
          <cell r="A9" t="str">
            <v>A</v>
          </cell>
        </row>
      </sheetData>
      <sheetData sheetId="4726">
        <row r="9">
          <cell r="A9" t="str">
            <v>A</v>
          </cell>
        </row>
      </sheetData>
      <sheetData sheetId="4727">
        <row r="9">
          <cell r="A9" t="str">
            <v>A</v>
          </cell>
        </row>
      </sheetData>
      <sheetData sheetId="4728">
        <row r="9">
          <cell r="A9" t="str">
            <v>A</v>
          </cell>
        </row>
      </sheetData>
      <sheetData sheetId="4729">
        <row r="9">
          <cell r="A9" t="str">
            <v>A</v>
          </cell>
        </row>
      </sheetData>
      <sheetData sheetId="4730">
        <row r="9">
          <cell r="A9" t="str">
            <v>A</v>
          </cell>
        </row>
      </sheetData>
      <sheetData sheetId="4731">
        <row r="9">
          <cell r="A9" t="str">
            <v>A</v>
          </cell>
        </row>
      </sheetData>
      <sheetData sheetId="4732">
        <row r="9">
          <cell r="A9" t="str">
            <v>A</v>
          </cell>
        </row>
      </sheetData>
      <sheetData sheetId="4733">
        <row r="9">
          <cell r="A9" t="str">
            <v>A</v>
          </cell>
        </row>
      </sheetData>
      <sheetData sheetId="4734">
        <row r="9">
          <cell r="A9" t="str">
            <v>A</v>
          </cell>
        </row>
      </sheetData>
      <sheetData sheetId="4735">
        <row r="9">
          <cell r="A9" t="str">
            <v>A</v>
          </cell>
        </row>
      </sheetData>
      <sheetData sheetId="4736">
        <row r="9">
          <cell r="A9" t="str">
            <v>A</v>
          </cell>
        </row>
      </sheetData>
      <sheetData sheetId="4737">
        <row r="9">
          <cell r="A9" t="str">
            <v>A</v>
          </cell>
        </row>
      </sheetData>
      <sheetData sheetId="4738">
        <row r="9">
          <cell r="A9" t="str">
            <v>A</v>
          </cell>
        </row>
      </sheetData>
      <sheetData sheetId="4739">
        <row r="9">
          <cell r="A9" t="str">
            <v>A</v>
          </cell>
        </row>
      </sheetData>
      <sheetData sheetId="4740">
        <row r="9">
          <cell r="A9" t="str">
            <v>A</v>
          </cell>
        </row>
      </sheetData>
      <sheetData sheetId="4741">
        <row r="9">
          <cell r="A9" t="str">
            <v>A</v>
          </cell>
        </row>
      </sheetData>
      <sheetData sheetId="4742">
        <row r="9">
          <cell r="A9" t="str">
            <v>A</v>
          </cell>
        </row>
      </sheetData>
      <sheetData sheetId="4743">
        <row r="9">
          <cell r="A9" t="str">
            <v>A</v>
          </cell>
        </row>
      </sheetData>
      <sheetData sheetId="4744">
        <row r="9">
          <cell r="A9" t="str">
            <v>A</v>
          </cell>
        </row>
      </sheetData>
      <sheetData sheetId="4745">
        <row r="9">
          <cell r="A9" t="str">
            <v>A</v>
          </cell>
        </row>
      </sheetData>
      <sheetData sheetId="4746">
        <row r="9">
          <cell r="A9" t="str">
            <v>A</v>
          </cell>
        </row>
      </sheetData>
      <sheetData sheetId="4747">
        <row r="9">
          <cell r="A9" t="str">
            <v>A</v>
          </cell>
        </row>
      </sheetData>
      <sheetData sheetId="4748">
        <row r="9">
          <cell r="A9" t="str">
            <v>A</v>
          </cell>
        </row>
      </sheetData>
      <sheetData sheetId="4749">
        <row r="9">
          <cell r="A9" t="str">
            <v>A</v>
          </cell>
        </row>
      </sheetData>
      <sheetData sheetId="4750">
        <row r="9">
          <cell r="A9" t="str">
            <v>A</v>
          </cell>
        </row>
      </sheetData>
      <sheetData sheetId="4751">
        <row r="9">
          <cell r="A9" t="str">
            <v>A</v>
          </cell>
        </row>
      </sheetData>
      <sheetData sheetId="4752">
        <row r="9">
          <cell r="A9" t="str">
            <v>A</v>
          </cell>
        </row>
      </sheetData>
      <sheetData sheetId="4753">
        <row r="9">
          <cell r="A9" t="str">
            <v>A</v>
          </cell>
        </row>
      </sheetData>
      <sheetData sheetId="4754">
        <row r="9">
          <cell r="A9" t="str">
            <v>A</v>
          </cell>
        </row>
      </sheetData>
      <sheetData sheetId="4755">
        <row r="9">
          <cell r="A9" t="str">
            <v>A</v>
          </cell>
        </row>
      </sheetData>
      <sheetData sheetId="4756">
        <row r="9">
          <cell r="A9" t="str">
            <v>A</v>
          </cell>
        </row>
      </sheetData>
      <sheetData sheetId="4757">
        <row r="9">
          <cell r="A9" t="str">
            <v>A</v>
          </cell>
        </row>
      </sheetData>
      <sheetData sheetId="4758">
        <row r="9">
          <cell r="A9" t="str">
            <v>A</v>
          </cell>
        </row>
      </sheetData>
      <sheetData sheetId="4759">
        <row r="9">
          <cell r="A9" t="str">
            <v>A</v>
          </cell>
        </row>
      </sheetData>
      <sheetData sheetId="4760">
        <row r="9">
          <cell r="A9" t="str">
            <v>A</v>
          </cell>
        </row>
      </sheetData>
      <sheetData sheetId="4761">
        <row r="9">
          <cell r="A9" t="str">
            <v>A</v>
          </cell>
        </row>
      </sheetData>
      <sheetData sheetId="4762">
        <row r="9">
          <cell r="A9" t="str">
            <v>A</v>
          </cell>
        </row>
      </sheetData>
      <sheetData sheetId="4763">
        <row r="9">
          <cell r="A9" t="str">
            <v>A</v>
          </cell>
        </row>
      </sheetData>
      <sheetData sheetId="4764">
        <row r="9">
          <cell r="A9" t="str">
            <v>A</v>
          </cell>
        </row>
      </sheetData>
      <sheetData sheetId="4765">
        <row r="9">
          <cell r="A9" t="str">
            <v>A</v>
          </cell>
        </row>
      </sheetData>
      <sheetData sheetId="4766">
        <row r="9">
          <cell r="A9" t="str">
            <v>A</v>
          </cell>
        </row>
      </sheetData>
      <sheetData sheetId="4767">
        <row r="9">
          <cell r="A9" t="str">
            <v>A</v>
          </cell>
        </row>
      </sheetData>
      <sheetData sheetId="4768">
        <row r="9">
          <cell r="A9" t="str">
            <v>A</v>
          </cell>
        </row>
      </sheetData>
      <sheetData sheetId="4769">
        <row r="9">
          <cell r="A9" t="str">
            <v>A</v>
          </cell>
        </row>
      </sheetData>
      <sheetData sheetId="4770">
        <row r="9">
          <cell r="A9" t="str">
            <v>A</v>
          </cell>
        </row>
      </sheetData>
      <sheetData sheetId="4771">
        <row r="9">
          <cell r="A9" t="str">
            <v>A</v>
          </cell>
        </row>
      </sheetData>
      <sheetData sheetId="4772">
        <row r="9">
          <cell r="A9" t="str">
            <v>A</v>
          </cell>
        </row>
      </sheetData>
      <sheetData sheetId="4773">
        <row r="9">
          <cell r="A9" t="str">
            <v>A</v>
          </cell>
        </row>
      </sheetData>
      <sheetData sheetId="4774">
        <row r="9">
          <cell r="A9" t="str">
            <v>A</v>
          </cell>
        </row>
      </sheetData>
      <sheetData sheetId="4775">
        <row r="9">
          <cell r="A9" t="str">
            <v>A</v>
          </cell>
        </row>
      </sheetData>
      <sheetData sheetId="4776">
        <row r="9">
          <cell r="A9" t="str">
            <v>A</v>
          </cell>
        </row>
      </sheetData>
      <sheetData sheetId="4777">
        <row r="9">
          <cell r="A9" t="str">
            <v>A</v>
          </cell>
        </row>
      </sheetData>
      <sheetData sheetId="4778">
        <row r="9">
          <cell r="A9" t="str">
            <v>A</v>
          </cell>
        </row>
      </sheetData>
      <sheetData sheetId="4779">
        <row r="9">
          <cell r="A9" t="str">
            <v>A</v>
          </cell>
        </row>
      </sheetData>
      <sheetData sheetId="4780">
        <row r="9">
          <cell r="A9" t="str">
            <v>A</v>
          </cell>
        </row>
      </sheetData>
      <sheetData sheetId="4781">
        <row r="9">
          <cell r="A9" t="str">
            <v>A</v>
          </cell>
        </row>
      </sheetData>
      <sheetData sheetId="4782">
        <row r="9">
          <cell r="A9" t="str">
            <v>A</v>
          </cell>
        </row>
      </sheetData>
      <sheetData sheetId="4783">
        <row r="9">
          <cell r="A9" t="str">
            <v>A</v>
          </cell>
        </row>
      </sheetData>
      <sheetData sheetId="4784">
        <row r="9">
          <cell r="A9" t="str">
            <v>A</v>
          </cell>
        </row>
      </sheetData>
      <sheetData sheetId="4785">
        <row r="9">
          <cell r="A9" t="str">
            <v>A</v>
          </cell>
        </row>
      </sheetData>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ow r="9">
          <cell r="A9" t="str">
            <v>A</v>
          </cell>
        </row>
      </sheetData>
      <sheetData sheetId="4862">
        <row r="9">
          <cell r="A9" t="str">
            <v>A</v>
          </cell>
        </row>
      </sheetData>
      <sheetData sheetId="4863">
        <row r="9">
          <cell r="A9" t="str">
            <v>A</v>
          </cell>
        </row>
      </sheetData>
      <sheetData sheetId="4864">
        <row r="9">
          <cell r="A9" t="str">
            <v>A</v>
          </cell>
        </row>
      </sheetData>
      <sheetData sheetId="4865">
        <row r="9">
          <cell r="A9" t="str">
            <v>A</v>
          </cell>
        </row>
      </sheetData>
      <sheetData sheetId="4866">
        <row r="9">
          <cell r="A9" t="str">
            <v>A</v>
          </cell>
        </row>
      </sheetData>
      <sheetData sheetId="4867">
        <row r="9">
          <cell r="A9" t="str">
            <v>A</v>
          </cell>
        </row>
      </sheetData>
      <sheetData sheetId="4868">
        <row r="9">
          <cell r="A9" t="str">
            <v>A</v>
          </cell>
        </row>
      </sheetData>
      <sheetData sheetId="4869">
        <row r="9">
          <cell r="A9" t="str">
            <v>A</v>
          </cell>
        </row>
      </sheetData>
      <sheetData sheetId="4870">
        <row r="9">
          <cell r="A9" t="str">
            <v>A</v>
          </cell>
        </row>
      </sheetData>
      <sheetData sheetId="4871">
        <row r="9">
          <cell r="A9" t="str">
            <v>A</v>
          </cell>
        </row>
      </sheetData>
      <sheetData sheetId="4872">
        <row r="9">
          <cell r="A9" t="str">
            <v>A</v>
          </cell>
        </row>
      </sheetData>
      <sheetData sheetId="4873">
        <row r="9">
          <cell r="A9" t="str">
            <v>A</v>
          </cell>
        </row>
      </sheetData>
      <sheetData sheetId="4874">
        <row r="9">
          <cell r="A9" t="str">
            <v>A</v>
          </cell>
        </row>
      </sheetData>
      <sheetData sheetId="4875">
        <row r="9">
          <cell r="A9" t="str">
            <v>A</v>
          </cell>
        </row>
      </sheetData>
      <sheetData sheetId="4876">
        <row r="9">
          <cell r="A9" t="str">
            <v>A</v>
          </cell>
        </row>
      </sheetData>
      <sheetData sheetId="4877">
        <row r="9">
          <cell r="A9" t="str">
            <v>A</v>
          </cell>
        </row>
      </sheetData>
      <sheetData sheetId="4878">
        <row r="9">
          <cell r="A9" t="str">
            <v>A</v>
          </cell>
        </row>
      </sheetData>
      <sheetData sheetId="4879">
        <row r="9">
          <cell r="A9" t="str">
            <v>A</v>
          </cell>
        </row>
      </sheetData>
      <sheetData sheetId="4880">
        <row r="9">
          <cell r="A9" t="str">
            <v>A</v>
          </cell>
        </row>
      </sheetData>
      <sheetData sheetId="4881">
        <row r="9">
          <cell r="A9" t="str">
            <v>A</v>
          </cell>
        </row>
      </sheetData>
      <sheetData sheetId="4882">
        <row r="9">
          <cell r="A9" t="str">
            <v>A</v>
          </cell>
        </row>
      </sheetData>
      <sheetData sheetId="4883">
        <row r="9">
          <cell r="A9" t="str">
            <v>A</v>
          </cell>
        </row>
      </sheetData>
      <sheetData sheetId="4884">
        <row r="9">
          <cell r="A9" t="str">
            <v>A</v>
          </cell>
        </row>
      </sheetData>
      <sheetData sheetId="4885">
        <row r="9">
          <cell r="A9" t="str">
            <v>A</v>
          </cell>
        </row>
      </sheetData>
      <sheetData sheetId="4886">
        <row r="9">
          <cell r="A9" t="str">
            <v>A</v>
          </cell>
        </row>
      </sheetData>
      <sheetData sheetId="4887">
        <row r="9">
          <cell r="A9" t="str">
            <v>A</v>
          </cell>
        </row>
      </sheetData>
      <sheetData sheetId="4888">
        <row r="9">
          <cell r="A9" t="str">
            <v>A</v>
          </cell>
        </row>
      </sheetData>
      <sheetData sheetId="4889">
        <row r="9">
          <cell r="A9" t="str">
            <v>A</v>
          </cell>
        </row>
      </sheetData>
      <sheetData sheetId="4890">
        <row r="9">
          <cell r="A9" t="str">
            <v>A</v>
          </cell>
        </row>
      </sheetData>
      <sheetData sheetId="4891">
        <row r="9">
          <cell r="A9" t="str">
            <v>A</v>
          </cell>
        </row>
      </sheetData>
      <sheetData sheetId="4892">
        <row r="9">
          <cell r="A9" t="str">
            <v>A</v>
          </cell>
        </row>
      </sheetData>
      <sheetData sheetId="4893">
        <row r="9">
          <cell r="A9" t="str">
            <v>A</v>
          </cell>
        </row>
      </sheetData>
      <sheetData sheetId="4894">
        <row r="9">
          <cell r="A9" t="str">
            <v>A</v>
          </cell>
        </row>
      </sheetData>
      <sheetData sheetId="4895">
        <row r="9">
          <cell r="A9" t="str">
            <v>A</v>
          </cell>
        </row>
      </sheetData>
      <sheetData sheetId="4896">
        <row r="9">
          <cell r="A9" t="str">
            <v>A</v>
          </cell>
        </row>
      </sheetData>
      <sheetData sheetId="4897">
        <row r="9">
          <cell r="A9" t="str">
            <v>A</v>
          </cell>
        </row>
      </sheetData>
      <sheetData sheetId="4898">
        <row r="9">
          <cell r="A9" t="str">
            <v>A</v>
          </cell>
        </row>
      </sheetData>
      <sheetData sheetId="4899">
        <row r="9">
          <cell r="A9" t="str">
            <v>A</v>
          </cell>
        </row>
      </sheetData>
      <sheetData sheetId="4900">
        <row r="9">
          <cell r="A9" t="str">
            <v>A</v>
          </cell>
        </row>
      </sheetData>
      <sheetData sheetId="4901">
        <row r="9">
          <cell r="A9" t="str">
            <v>A</v>
          </cell>
        </row>
      </sheetData>
      <sheetData sheetId="4902">
        <row r="9">
          <cell r="A9" t="str">
            <v>A</v>
          </cell>
        </row>
      </sheetData>
      <sheetData sheetId="4903">
        <row r="9">
          <cell r="A9" t="str">
            <v>A</v>
          </cell>
        </row>
      </sheetData>
      <sheetData sheetId="4904">
        <row r="9">
          <cell r="A9" t="str">
            <v>A</v>
          </cell>
        </row>
      </sheetData>
      <sheetData sheetId="4905">
        <row r="9">
          <cell r="A9" t="str">
            <v>A</v>
          </cell>
        </row>
      </sheetData>
      <sheetData sheetId="4906">
        <row r="9">
          <cell r="A9" t="str">
            <v>A</v>
          </cell>
        </row>
      </sheetData>
      <sheetData sheetId="4907">
        <row r="9">
          <cell r="A9" t="str">
            <v>A</v>
          </cell>
        </row>
      </sheetData>
      <sheetData sheetId="4908">
        <row r="9">
          <cell r="A9" t="str">
            <v>A</v>
          </cell>
        </row>
      </sheetData>
      <sheetData sheetId="4909">
        <row r="9">
          <cell r="A9" t="str">
            <v>A</v>
          </cell>
        </row>
      </sheetData>
      <sheetData sheetId="4910">
        <row r="9">
          <cell r="A9" t="str">
            <v>A</v>
          </cell>
        </row>
      </sheetData>
      <sheetData sheetId="4911">
        <row r="9">
          <cell r="A9" t="str">
            <v>A</v>
          </cell>
        </row>
      </sheetData>
      <sheetData sheetId="4912">
        <row r="9">
          <cell r="A9" t="str">
            <v>A</v>
          </cell>
        </row>
      </sheetData>
      <sheetData sheetId="4913">
        <row r="9">
          <cell r="A9" t="str">
            <v>A</v>
          </cell>
        </row>
      </sheetData>
      <sheetData sheetId="4914">
        <row r="9">
          <cell r="A9" t="str">
            <v>A</v>
          </cell>
        </row>
      </sheetData>
      <sheetData sheetId="4915">
        <row r="9">
          <cell r="A9" t="str">
            <v>A</v>
          </cell>
        </row>
      </sheetData>
      <sheetData sheetId="4916">
        <row r="9">
          <cell r="A9" t="str">
            <v>A</v>
          </cell>
        </row>
      </sheetData>
      <sheetData sheetId="4917">
        <row r="9">
          <cell r="A9" t="str">
            <v>A</v>
          </cell>
        </row>
      </sheetData>
      <sheetData sheetId="4918">
        <row r="9">
          <cell r="A9" t="str">
            <v>A</v>
          </cell>
        </row>
      </sheetData>
      <sheetData sheetId="4919">
        <row r="9">
          <cell r="A9" t="str">
            <v>A</v>
          </cell>
        </row>
      </sheetData>
      <sheetData sheetId="4920">
        <row r="9">
          <cell r="A9" t="str">
            <v>A</v>
          </cell>
        </row>
      </sheetData>
      <sheetData sheetId="4921">
        <row r="9">
          <cell r="A9" t="str">
            <v>A</v>
          </cell>
        </row>
      </sheetData>
      <sheetData sheetId="4922">
        <row r="9">
          <cell r="A9" t="str">
            <v>A</v>
          </cell>
        </row>
      </sheetData>
      <sheetData sheetId="4923">
        <row r="9">
          <cell r="A9" t="str">
            <v>A</v>
          </cell>
        </row>
      </sheetData>
      <sheetData sheetId="4924">
        <row r="9">
          <cell r="A9" t="str">
            <v>A</v>
          </cell>
        </row>
      </sheetData>
      <sheetData sheetId="4925">
        <row r="9">
          <cell r="A9" t="str">
            <v>A</v>
          </cell>
        </row>
      </sheetData>
      <sheetData sheetId="4926">
        <row r="9">
          <cell r="A9" t="str">
            <v>A</v>
          </cell>
        </row>
      </sheetData>
      <sheetData sheetId="4927">
        <row r="9">
          <cell r="A9" t="str">
            <v>A</v>
          </cell>
        </row>
      </sheetData>
      <sheetData sheetId="4928">
        <row r="9">
          <cell r="A9" t="str">
            <v>A</v>
          </cell>
        </row>
      </sheetData>
      <sheetData sheetId="4929">
        <row r="9">
          <cell r="A9" t="str">
            <v>A</v>
          </cell>
        </row>
      </sheetData>
      <sheetData sheetId="4930">
        <row r="9">
          <cell r="A9" t="str">
            <v>A</v>
          </cell>
        </row>
      </sheetData>
      <sheetData sheetId="4931">
        <row r="9">
          <cell r="A9" t="str">
            <v>A</v>
          </cell>
        </row>
      </sheetData>
      <sheetData sheetId="4932">
        <row r="9">
          <cell r="A9" t="str">
            <v>A</v>
          </cell>
        </row>
      </sheetData>
      <sheetData sheetId="4933">
        <row r="9">
          <cell r="A9" t="str">
            <v>A</v>
          </cell>
        </row>
      </sheetData>
      <sheetData sheetId="4934">
        <row r="9">
          <cell r="A9" t="str">
            <v>A</v>
          </cell>
        </row>
      </sheetData>
      <sheetData sheetId="4935">
        <row r="9">
          <cell r="A9" t="str">
            <v>A</v>
          </cell>
        </row>
      </sheetData>
      <sheetData sheetId="4936">
        <row r="9">
          <cell r="A9" t="str">
            <v>A</v>
          </cell>
        </row>
      </sheetData>
      <sheetData sheetId="4937">
        <row r="9">
          <cell r="A9" t="str">
            <v>A</v>
          </cell>
        </row>
      </sheetData>
      <sheetData sheetId="4938">
        <row r="9">
          <cell r="A9" t="str">
            <v>A</v>
          </cell>
        </row>
      </sheetData>
      <sheetData sheetId="4939">
        <row r="9">
          <cell r="A9" t="str">
            <v>A</v>
          </cell>
        </row>
      </sheetData>
      <sheetData sheetId="4940">
        <row r="9">
          <cell r="A9" t="str">
            <v>A</v>
          </cell>
        </row>
      </sheetData>
      <sheetData sheetId="4941">
        <row r="9">
          <cell r="A9" t="str">
            <v>A</v>
          </cell>
        </row>
      </sheetData>
      <sheetData sheetId="4942">
        <row r="9">
          <cell r="A9" t="str">
            <v>A</v>
          </cell>
        </row>
      </sheetData>
      <sheetData sheetId="4943">
        <row r="9">
          <cell r="A9" t="str">
            <v>A</v>
          </cell>
        </row>
      </sheetData>
      <sheetData sheetId="4944">
        <row r="9">
          <cell r="A9" t="str">
            <v>A</v>
          </cell>
        </row>
      </sheetData>
      <sheetData sheetId="4945">
        <row r="9">
          <cell r="A9" t="str">
            <v>A</v>
          </cell>
        </row>
      </sheetData>
      <sheetData sheetId="4946">
        <row r="9">
          <cell r="A9" t="str">
            <v>A</v>
          </cell>
        </row>
      </sheetData>
      <sheetData sheetId="4947">
        <row r="9">
          <cell r="A9" t="str">
            <v>A</v>
          </cell>
        </row>
      </sheetData>
      <sheetData sheetId="4948">
        <row r="9">
          <cell r="A9" t="str">
            <v>A</v>
          </cell>
        </row>
      </sheetData>
      <sheetData sheetId="4949">
        <row r="9">
          <cell r="A9" t="str">
            <v>A</v>
          </cell>
        </row>
      </sheetData>
      <sheetData sheetId="4950">
        <row r="9">
          <cell r="A9" t="str">
            <v>A</v>
          </cell>
        </row>
      </sheetData>
      <sheetData sheetId="4951">
        <row r="9">
          <cell r="A9" t="str">
            <v>A</v>
          </cell>
        </row>
      </sheetData>
      <sheetData sheetId="4952">
        <row r="9">
          <cell r="A9" t="str">
            <v>A</v>
          </cell>
        </row>
      </sheetData>
      <sheetData sheetId="4953">
        <row r="9">
          <cell r="A9" t="str">
            <v>A</v>
          </cell>
        </row>
      </sheetData>
      <sheetData sheetId="4954">
        <row r="9">
          <cell r="A9" t="str">
            <v>A</v>
          </cell>
        </row>
      </sheetData>
      <sheetData sheetId="4955">
        <row r="9">
          <cell r="A9" t="str">
            <v>A</v>
          </cell>
        </row>
      </sheetData>
      <sheetData sheetId="4956">
        <row r="9">
          <cell r="A9" t="str">
            <v>A</v>
          </cell>
        </row>
      </sheetData>
      <sheetData sheetId="4957">
        <row r="9">
          <cell r="A9" t="str">
            <v>A</v>
          </cell>
        </row>
      </sheetData>
      <sheetData sheetId="4958">
        <row r="9">
          <cell r="A9" t="str">
            <v>A</v>
          </cell>
        </row>
      </sheetData>
      <sheetData sheetId="4959">
        <row r="9">
          <cell r="A9" t="str">
            <v>A</v>
          </cell>
        </row>
      </sheetData>
      <sheetData sheetId="4960">
        <row r="9">
          <cell r="A9" t="str">
            <v>A</v>
          </cell>
        </row>
      </sheetData>
      <sheetData sheetId="4961">
        <row r="9">
          <cell r="A9" t="str">
            <v>A</v>
          </cell>
        </row>
      </sheetData>
      <sheetData sheetId="4962">
        <row r="9">
          <cell r="A9" t="str">
            <v>A</v>
          </cell>
        </row>
      </sheetData>
      <sheetData sheetId="4963">
        <row r="9">
          <cell r="A9" t="str">
            <v>A</v>
          </cell>
        </row>
      </sheetData>
      <sheetData sheetId="4964">
        <row r="9">
          <cell r="A9" t="str">
            <v>A</v>
          </cell>
        </row>
      </sheetData>
      <sheetData sheetId="4965">
        <row r="9">
          <cell r="A9" t="str">
            <v>A</v>
          </cell>
        </row>
      </sheetData>
      <sheetData sheetId="4966">
        <row r="9">
          <cell r="A9" t="str">
            <v>A</v>
          </cell>
        </row>
      </sheetData>
      <sheetData sheetId="4967">
        <row r="9">
          <cell r="A9" t="str">
            <v>A</v>
          </cell>
        </row>
      </sheetData>
      <sheetData sheetId="4968">
        <row r="9">
          <cell r="A9" t="str">
            <v>A</v>
          </cell>
        </row>
      </sheetData>
      <sheetData sheetId="4969">
        <row r="9">
          <cell r="A9" t="str">
            <v>A</v>
          </cell>
        </row>
      </sheetData>
      <sheetData sheetId="4970">
        <row r="9">
          <cell r="A9" t="str">
            <v>A</v>
          </cell>
        </row>
      </sheetData>
      <sheetData sheetId="4971">
        <row r="9">
          <cell r="A9" t="str">
            <v>A</v>
          </cell>
        </row>
      </sheetData>
      <sheetData sheetId="4972">
        <row r="9">
          <cell r="A9" t="str">
            <v>A</v>
          </cell>
        </row>
      </sheetData>
      <sheetData sheetId="4973">
        <row r="9">
          <cell r="A9" t="str">
            <v>A</v>
          </cell>
        </row>
      </sheetData>
      <sheetData sheetId="4974">
        <row r="9">
          <cell r="A9" t="str">
            <v>A</v>
          </cell>
        </row>
      </sheetData>
      <sheetData sheetId="4975">
        <row r="9">
          <cell r="A9" t="str">
            <v>A</v>
          </cell>
        </row>
      </sheetData>
      <sheetData sheetId="4976">
        <row r="9">
          <cell r="A9" t="str">
            <v>A</v>
          </cell>
        </row>
      </sheetData>
      <sheetData sheetId="4977">
        <row r="9">
          <cell r="A9" t="str">
            <v>A</v>
          </cell>
        </row>
      </sheetData>
      <sheetData sheetId="4978">
        <row r="9">
          <cell r="A9" t="str">
            <v>A</v>
          </cell>
        </row>
      </sheetData>
      <sheetData sheetId="4979">
        <row r="9">
          <cell r="A9" t="str">
            <v>A</v>
          </cell>
        </row>
      </sheetData>
      <sheetData sheetId="4980">
        <row r="9">
          <cell r="A9" t="str">
            <v>A</v>
          </cell>
        </row>
      </sheetData>
      <sheetData sheetId="4981">
        <row r="9">
          <cell r="A9" t="str">
            <v>A</v>
          </cell>
        </row>
      </sheetData>
      <sheetData sheetId="4982">
        <row r="9">
          <cell r="A9" t="str">
            <v>A</v>
          </cell>
        </row>
      </sheetData>
      <sheetData sheetId="4983">
        <row r="9">
          <cell r="A9" t="str">
            <v>A</v>
          </cell>
        </row>
      </sheetData>
      <sheetData sheetId="4984">
        <row r="9">
          <cell r="A9" t="str">
            <v>A</v>
          </cell>
        </row>
      </sheetData>
      <sheetData sheetId="4985">
        <row r="9">
          <cell r="A9" t="str">
            <v>A</v>
          </cell>
        </row>
      </sheetData>
      <sheetData sheetId="4986">
        <row r="9">
          <cell r="A9" t="str">
            <v>A</v>
          </cell>
        </row>
      </sheetData>
      <sheetData sheetId="4987">
        <row r="9">
          <cell r="A9" t="str">
            <v>A</v>
          </cell>
        </row>
      </sheetData>
      <sheetData sheetId="4988">
        <row r="9">
          <cell r="A9" t="str">
            <v>A</v>
          </cell>
        </row>
      </sheetData>
      <sheetData sheetId="4989">
        <row r="9">
          <cell r="A9" t="str">
            <v>A</v>
          </cell>
        </row>
      </sheetData>
      <sheetData sheetId="4990">
        <row r="9">
          <cell r="A9" t="str">
            <v>A</v>
          </cell>
        </row>
      </sheetData>
      <sheetData sheetId="4991">
        <row r="9">
          <cell r="A9" t="str">
            <v>A</v>
          </cell>
        </row>
      </sheetData>
      <sheetData sheetId="4992">
        <row r="9">
          <cell r="A9" t="str">
            <v>A</v>
          </cell>
        </row>
      </sheetData>
      <sheetData sheetId="4993">
        <row r="9">
          <cell r="A9" t="str">
            <v>A</v>
          </cell>
        </row>
      </sheetData>
      <sheetData sheetId="4994">
        <row r="9">
          <cell r="A9" t="str">
            <v>A</v>
          </cell>
        </row>
      </sheetData>
      <sheetData sheetId="4995">
        <row r="9">
          <cell r="A9" t="str">
            <v>A</v>
          </cell>
        </row>
      </sheetData>
      <sheetData sheetId="4996">
        <row r="9">
          <cell r="A9" t="str">
            <v>A</v>
          </cell>
        </row>
      </sheetData>
      <sheetData sheetId="4997">
        <row r="9">
          <cell r="A9" t="str">
            <v>A</v>
          </cell>
        </row>
      </sheetData>
      <sheetData sheetId="4998">
        <row r="9">
          <cell r="A9" t="str">
            <v>A</v>
          </cell>
        </row>
      </sheetData>
      <sheetData sheetId="4999">
        <row r="9">
          <cell r="A9" t="str">
            <v>A</v>
          </cell>
        </row>
      </sheetData>
      <sheetData sheetId="5000">
        <row r="9">
          <cell r="A9" t="str">
            <v>A</v>
          </cell>
        </row>
      </sheetData>
      <sheetData sheetId="5001">
        <row r="9">
          <cell r="A9" t="str">
            <v>A</v>
          </cell>
        </row>
      </sheetData>
      <sheetData sheetId="5002">
        <row r="9">
          <cell r="A9" t="str">
            <v>A</v>
          </cell>
        </row>
      </sheetData>
      <sheetData sheetId="5003">
        <row r="9">
          <cell r="A9" t="str">
            <v>A</v>
          </cell>
        </row>
      </sheetData>
      <sheetData sheetId="5004">
        <row r="9">
          <cell r="A9" t="str">
            <v>A</v>
          </cell>
        </row>
      </sheetData>
      <sheetData sheetId="5005">
        <row r="9">
          <cell r="A9" t="str">
            <v>A</v>
          </cell>
        </row>
      </sheetData>
      <sheetData sheetId="5006">
        <row r="9">
          <cell r="A9" t="str">
            <v>A</v>
          </cell>
        </row>
      </sheetData>
      <sheetData sheetId="5007">
        <row r="9">
          <cell r="A9" t="str">
            <v>A</v>
          </cell>
        </row>
      </sheetData>
      <sheetData sheetId="5008">
        <row r="9">
          <cell r="A9" t="str">
            <v>A</v>
          </cell>
        </row>
      </sheetData>
      <sheetData sheetId="5009">
        <row r="9">
          <cell r="A9" t="str">
            <v>A</v>
          </cell>
        </row>
      </sheetData>
      <sheetData sheetId="5010">
        <row r="9">
          <cell r="A9" t="str">
            <v>A</v>
          </cell>
        </row>
      </sheetData>
      <sheetData sheetId="5011">
        <row r="9">
          <cell r="A9" t="str">
            <v>A</v>
          </cell>
        </row>
      </sheetData>
      <sheetData sheetId="5012">
        <row r="9">
          <cell r="A9" t="str">
            <v>A</v>
          </cell>
        </row>
      </sheetData>
      <sheetData sheetId="5013">
        <row r="9">
          <cell r="A9" t="str">
            <v>A</v>
          </cell>
        </row>
      </sheetData>
      <sheetData sheetId="5014">
        <row r="9">
          <cell r="A9" t="str">
            <v>A</v>
          </cell>
        </row>
      </sheetData>
      <sheetData sheetId="5015">
        <row r="9">
          <cell r="A9" t="str">
            <v>A</v>
          </cell>
        </row>
      </sheetData>
      <sheetData sheetId="5016">
        <row r="9">
          <cell r="A9" t="str">
            <v>A</v>
          </cell>
        </row>
      </sheetData>
      <sheetData sheetId="5017">
        <row r="9">
          <cell r="A9" t="str">
            <v>A</v>
          </cell>
        </row>
      </sheetData>
      <sheetData sheetId="5018">
        <row r="9">
          <cell r="A9" t="str">
            <v>A</v>
          </cell>
        </row>
      </sheetData>
      <sheetData sheetId="5019">
        <row r="9">
          <cell r="A9" t="str">
            <v>A</v>
          </cell>
        </row>
      </sheetData>
      <sheetData sheetId="5020">
        <row r="9">
          <cell r="A9" t="str">
            <v>A</v>
          </cell>
        </row>
      </sheetData>
      <sheetData sheetId="5021">
        <row r="9">
          <cell r="A9" t="str">
            <v>A</v>
          </cell>
        </row>
      </sheetData>
      <sheetData sheetId="5022">
        <row r="9">
          <cell r="A9" t="str">
            <v>A</v>
          </cell>
        </row>
      </sheetData>
      <sheetData sheetId="5023">
        <row r="9">
          <cell r="A9" t="str">
            <v>A</v>
          </cell>
        </row>
      </sheetData>
      <sheetData sheetId="5024">
        <row r="9">
          <cell r="A9" t="str">
            <v>A</v>
          </cell>
        </row>
      </sheetData>
      <sheetData sheetId="5025">
        <row r="9">
          <cell r="A9" t="str">
            <v>A</v>
          </cell>
        </row>
      </sheetData>
      <sheetData sheetId="5026">
        <row r="9">
          <cell r="A9" t="str">
            <v>A</v>
          </cell>
        </row>
      </sheetData>
      <sheetData sheetId="5027">
        <row r="9">
          <cell r="A9" t="str">
            <v>A</v>
          </cell>
        </row>
      </sheetData>
      <sheetData sheetId="5028">
        <row r="9">
          <cell r="A9" t="str">
            <v>A</v>
          </cell>
        </row>
      </sheetData>
      <sheetData sheetId="5029">
        <row r="9">
          <cell r="A9" t="str">
            <v>A</v>
          </cell>
        </row>
      </sheetData>
      <sheetData sheetId="5030">
        <row r="9">
          <cell r="A9" t="str">
            <v>A</v>
          </cell>
        </row>
      </sheetData>
      <sheetData sheetId="5031">
        <row r="9">
          <cell r="A9" t="str">
            <v>A</v>
          </cell>
        </row>
      </sheetData>
      <sheetData sheetId="5032">
        <row r="9">
          <cell r="A9" t="str">
            <v>A</v>
          </cell>
        </row>
      </sheetData>
      <sheetData sheetId="5033">
        <row r="9">
          <cell r="A9" t="str">
            <v>A</v>
          </cell>
        </row>
      </sheetData>
      <sheetData sheetId="5034">
        <row r="9">
          <cell r="A9" t="str">
            <v>A</v>
          </cell>
        </row>
      </sheetData>
      <sheetData sheetId="5035">
        <row r="9">
          <cell r="A9" t="str">
            <v>A</v>
          </cell>
        </row>
      </sheetData>
      <sheetData sheetId="5036">
        <row r="9">
          <cell r="A9" t="str">
            <v>A</v>
          </cell>
        </row>
      </sheetData>
      <sheetData sheetId="5037">
        <row r="9">
          <cell r="A9" t="str">
            <v>A</v>
          </cell>
        </row>
      </sheetData>
      <sheetData sheetId="5038">
        <row r="9">
          <cell r="A9" t="str">
            <v>A</v>
          </cell>
        </row>
      </sheetData>
      <sheetData sheetId="5039">
        <row r="9">
          <cell r="A9" t="str">
            <v>A</v>
          </cell>
        </row>
      </sheetData>
      <sheetData sheetId="5040">
        <row r="9">
          <cell r="A9" t="str">
            <v>A</v>
          </cell>
        </row>
      </sheetData>
      <sheetData sheetId="5041">
        <row r="9">
          <cell r="A9" t="str">
            <v>A</v>
          </cell>
        </row>
      </sheetData>
      <sheetData sheetId="5042">
        <row r="9">
          <cell r="A9" t="str">
            <v>A</v>
          </cell>
        </row>
      </sheetData>
      <sheetData sheetId="5043">
        <row r="9">
          <cell r="A9" t="str">
            <v>A</v>
          </cell>
        </row>
      </sheetData>
      <sheetData sheetId="5044">
        <row r="9">
          <cell r="A9" t="str">
            <v>A</v>
          </cell>
        </row>
      </sheetData>
      <sheetData sheetId="5045">
        <row r="9">
          <cell r="A9" t="str">
            <v>A</v>
          </cell>
        </row>
      </sheetData>
      <sheetData sheetId="5046">
        <row r="9">
          <cell r="A9" t="str">
            <v>A</v>
          </cell>
        </row>
      </sheetData>
      <sheetData sheetId="5047">
        <row r="9">
          <cell r="A9" t="str">
            <v>A</v>
          </cell>
        </row>
      </sheetData>
      <sheetData sheetId="5048">
        <row r="9">
          <cell r="A9" t="str">
            <v>A</v>
          </cell>
        </row>
      </sheetData>
      <sheetData sheetId="5049">
        <row r="9">
          <cell r="A9" t="str">
            <v>A</v>
          </cell>
        </row>
      </sheetData>
      <sheetData sheetId="5050">
        <row r="9">
          <cell r="A9" t="str">
            <v>A</v>
          </cell>
        </row>
      </sheetData>
      <sheetData sheetId="5051">
        <row r="9">
          <cell r="A9" t="str">
            <v>A</v>
          </cell>
        </row>
      </sheetData>
      <sheetData sheetId="5052">
        <row r="9">
          <cell r="A9" t="str">
            <v>A</v>
          </cell>
        </row>
      </sheetData>
      <sheetData sheetId="5053">
        <row r="9">
          <cell r="A9" t="str">
            <v>A</v>
          </cell>
        </row>
      </sheetData>
      <sheetData sheetId="5054">
        <row r="9">
          <cell r="A9" t="str">
            <v>A</v>
          </cell>
        </row>
      </sheetData>
      <sheetData sheetId="5055">
        <row r="9">
          <cell r="A9" t="str">
            <v>A</v>
          </cell>
        </row>
      </sheetData>
      <sheetData sheetId="5056">
        <row r="9">
          <cell r="A9" t="str">
            <v>A</v>
          </cell>
        </row>
      </sheetData>
      <sheetData sheetId="5057">
        <row r="9">
          <cell r="A9" t="str">
            <v>A</v>
          </cell>
        </row>
      </sheetData>
      <sheetData sheetId="5058">
        <row r="9">
          <cell r="A9" t="str">
            <v>A</v>
          </cell>
        </row>
      </sheetData>
      <sheetData sheetId="5059">
        <row r="9">
          <cell r="A9" t="str">
            <v>A</v>
          </cell>
        </row>
      </sheetData>
      <sheetData sheetId="5060">
        <row r="9">
          <cell r="A9" t="str">
            <v>A</v>
          </cell>
        </row>
      </sheetData>
      <sheetData sheetId="5061">
        <row r="9">
          <cell r="A9" t="str">
            <v>A</v>
          </cell>
        </row>
      </sheetData>
      <sheetData sheetId="5062">
        <row r="9">
          <cell r="A9" t="str">
            <v>A</v>
          </cell>
        </row>
      </sheetData>
      <sheetData sheetId="5063">
        <row r="9">
          <cell r="A9" t="str">
            <v>A</v>
          </cell>
        </row>
      </sheetData>
      <sheetData sheetId="5064">
        <row r="9">
          <cell r="A9" t="str">
            <v>A</v>
          </cell>
        </row>
      </sheetData>
      <sheetData sheetId="5065">
        <row r="9">
          <cell r="A9" t="str">
            <v>A</v>
          </cell>
        </row>
      </sheetData>
      <sheetData sheetId="5066">
        <row r="9">
          <cell r="A9" t="str">
            <v>A</v>
          </cell>
        </row>
      </sheetData>
      <sheetData sheetId="5067">
        <row r="9">
          <cell r="A9" t="str">
            <v>A</v>
          </cell>
        </row>
      </sheetData>
      <sheetData sheetId="5068">
        <row r="9">
          <cell r="A9" t="str">
            <v>A</v>
          </cell>
        </row>
      </sheetData>
      <sheetData sheetId="5069">
        <row r="9">
          <cell r="A9" t="str">
            <v>A</v>
          </cell>
        </row>
      </sheetData>
      <sheetData sheetId="5070">
        <row r="9">
          <cell r="A9" t="str">
            <v>A</v>
          </cell>
        </row>
      </sheetData>
      <sheetData sheetId="5071">
        <row r="9">
          <cell r="A9" t="str">
            <v>A</v>
          </cell>
        </row>
      </sheetData>
      <sheetData sheetId="5072">
        <row r="9">
          <cell r="A9" t="str">
            <v>A</v>
          </cell>
        </row>
      </sheetData>
      <sheetData sheetId="5073">
        <row r="9">
          <cell r="A9" t="str">
            <v>A</v>
          </cell>
        </row>
      </sheetData>
      <sheetData sheetId="5074">
        <row r="9">
          <cell r="A9" t="str">
            <v>A</v>
          </cell>
        </row>
      </sheetData>
      <sheetData sheetId="5075">
        <row r="9">
          <cell r="A9" t="str">
            <v>A</v>
          </cell>
        </row>
      </sheetData>
      <sheetData sheetId="5076">
        <row r="9">
          <cell r="A9" t="str">
            <v>A</v>
          </cell>
        </row>
      </sheetData>
      <sheetData sheetId="5077">
        <row r="9">
          <cell r="A9" t="str">
            <v>A</v>
          </cell>
        </row>
      </sheetData>
      <sheetData sheetId="5078">
        <row r="9">
          <cell r="A9" t="str">
            <v>A</v>
          </cell>
        </row>
      </sheetData>
      <sheetData sheetId="5079">
        <row r="9">
          <cell r="A9" t="str">
            <v>A</v>
          </cell>
        </row>
      </sheetData>
      <sheetData sheetId="5080">
        <row r="9">
          <cell r="A9" t="str">
            <v>A</v>
          </cell>
        </row>
      </sheetData>
      <sheetData sheetId="5081">
        <row r="9">
          <cell r="A9" t="str">
            <v>A</v>
          </cell>
        </row>
      </sheetData>
      <sheetData sheetId="5082">
        <row r="9">
          <cell r="A9" t="str">
            <v>A</v>
          </cell>
        </row>
      </sheetData>
      <sheetData sheetId="5083">
        <row r="9">
          <cell r="A9" t="str">
            <v>A</v>
          </cell>
        </row>
      </sheetData>
      <sheetData sheetId="5084">
        <row r="9">
          <cell r="A9" t="str">
            <v>A</v>
          </cell>
        </row>
      </sheetData>
      <sheetData sheetId="5085">
        <row r="9">
          <cell r="A9" t="str">
            <v>A</v>
          </cell>
        </row>
      </sheetData>
      <sheetData sheetId="5086">
        <row r="9">
          <cell r="A9" t="str">
            <v>A</v>
          </cell>
        </row>
      </sheetData>
      <sheetData sheetId="5087">
        <row r="9">
          <cell r="A9" t="str">
            <v>A</v>
          </cell>
        </row>
      </sheetData>
      <sheetData sheetId="5088">
        <row r="9">
          <cell r="A9" t="str">
            <v>A</v>
          </cell>
        </row>
      </sheetData>
      <sheetData sheetId="5089">
        <row r="9">
          <cell r="A9" t="str">
            <v>A</v>
          </cell>
        </row>
      </sheetData>
      <sheetData sheetId="5090">
        <row r="9">
          <cell r="A9" t="str">
            <v>A</v>
          </cell>
        </row>
      </sheetData>
      <sheetData sheetId="5091">
        <row r="9">
          <cell r="A9" t="str">
            <v>A</v>
          </cell>
        </row>
      </sheetData>
      <sheetData sheetId="5092">
        <row r="9">
          <cell r="A9" t="str">
            <v>A</v>
          </cell>
        </row>
      </sheetData>
      <sheetData sheetId="5093">
        <row r="9">
          <cell r="A9" t="str">
            <v>A</v>
          </cell>
        </row>
      </sheetData>
      <sheetData sheetId="5094">
        <row r="9">
          <cell r="A9" t="str">
            <v>A</v>
          </cell>
        </row>
      </sheetData>
      <sheetData sheetId="5095">
        <row r="9">
          <cell r="A9" t="str">
            <v>A</v>
          </cell>
        </row>
      </sheetData>
      <sheetData sheetId="5096">
        <row r="9">
          <cell r="A9" t="str">
            <v>A</v>
          </cell>
        </row>
      </sheetData>
      <sheetData sheetId="5097">
        <row r="9">
          <cell r="A9" t="str">
            <v>A</v>
          </cell>
        </row>
      </sheetData>
      <sheetData sheetId="5098">
        <row r="9">
          <cell r="A9" t="str">
            <v>A</v>
          </cell>
        </row>
      </sheetData>
      <sheetData sheetId="5099">
        <row r="9">
          <cell r="A9" t="str">
            <v>A</v>
          </cell>
        </row>
      </sheetData>
      <sheetData sheetId="5100">
        <row r="9">
          <cell r="A9" t="str">
            <v>A</v>
          </cell>
        </row>
      </sheetData>
      <sheetData sheetId="5101">
        <row r="9">
          <cell r="A9" t="str">
            <v>A</v>
          </cell>
        </row>
      </sheetData>
      <sheetData sheetId="5102">
        <row r="9">
          <cell r="A9" t="str">
            <v>A</v>
          </cell>
        </row>
      </sheetData>
      <sheetData sheetId="5103">
        <row r="9">
          <cell r="A9" t="str">
            <v>A</v>
          </cell>
        </row>
      </sheetData>
      <sheetData sheetId="5104">
        <row r="9">
          <cell r="A9" t="str">
            <v>A</v>
          </cell>
        </row>
      </sheetData>
      <sheetData sheetId="5105">
        <row r="9">
          <cell r="A9" t="str">
            <v>A</v>
          </cell>
        </row>
      </sheetData>
      <sheetData sheetId="5106">
        <row r="9">
          <cell r="A9" t="str">
            <v>A</v>
          </cell>
        </row>
      </sheetData>
      <sheetData sheetId="5107">
        <row r="9">
          <cell r="A9" t="str">
            <v>A</v>
          </cell>
        </row>
      </sheetData>
      <sheetData sheetId="5108">
        <row r="9">
          <cell r="A9" t="str">
            <v>A</v>
          </cell>
        </row>
      </sheetData>
      <sheetData sheetId="5109">
        <row r="9">
          <cell r="A9" t="str">
            <v>A</v>
          </cell>
        </row>
      </sheetData>
      <sheetData sheetId="5110">
        <row r="9">
          <cell r="A9" t="str">
            <v>A</v>
          </cell>
        </row>
      </sheetData>
      <sheetData sheetId="5111">
        <row r="9">
          <cell r="A9" t="str">
            <v>A</v>
          </cell>
        </row>
      </sheetData>
      <sheetData sheetId="5112">
        <row r="9">
          <cell r="A9" t="str">
            <v>A</v>
          </cell>
        </row>
      </sheetData>
      <sheetData sheetId="5113">
        <row r="9">
          <cell r="A9" t="str">
            <v>A</v>
          </cell>
        </row>
      </sheetData>
      <sheetData sheetId="5114">
        <row r="9">
          <cell r="A9" t="str">
            <v>A</v>
          </cell>
        </row>
      </sheetData>
      <sheetData sheetId="5115">
        <row r="9">
          <cell r="A9" t="str">
            <v>A</v>
          </cell>
        </row>
      </sheetData>
      <sheetData sheetId="5116">
        <row r="9">
          <cell r="A9" t="str">
            <v>A</v>
          </cell>
        </row>
      </sheetData>
      <sheetData sheetId="5117">
        <row r="9">
          <cell r="A9" t="str">
            <v>A</v>
          </cell>
        </row>
      </sheetData>
      <sheetData sheetId="5118">
        <row r="9">
          <cell r="A9" t="str">
            <v>A</v>
          </cell>
        </row>
      </sheetData>
      <sheetData sheetId="5119">
        <row r="9">
          <cell r="A9" t="str">
            <v>A</v>
          </cell>
        </row>
      </sheetData>
      <sheetData sheetId="5120">
        <row r="9">
          <cell r="A9" t="str">
            <v>A</v>
          </cell>
        </row>
      </sheetData>
      <sheetData sheetId="5121">
        <row r="9">
          <cell r="A9" t="str">
            <v>A</v>
          </cell>
        </row>
      </sheetData>
      <sheetData sheetId="5122">
        <row r="9">
          <cell r="A9" t="str">
            <v>A</v>
          </cell>
        </row>
      </sheetData>
      <sheetData sheetId="5123">
        <row r="9">
          <cell r="A9" t="str">
            <v>A</v>
          </cell>
        </row>
      </sheetData>
      <sheetData sheetId="5124">
        <row r="9">
          <cell r="A9" t="str">
            <v>A</v>
          </cell>
        </row>
      </sheetData>
      <sheetData sheetId="5125">
        <row r="9">
          <cell r="A9" t="str">
            <v>A</v>
          </cell>
        </row>
      </sheetData>
      <sheetData sheetId="5126">
        <row r="9">
          <cell r="A9" t="str">
            <v>A</v>
          </cell>
        </row>
      </sheetData>
      <sheetData sheetId="5127">
        <row r="9">
          <cell r="A9" t="str">
            <v>A</v>
          </cell>
        </row>
      </sheetData>
      <sheetData sheetId="5128">
        <row r="9">
          <cell r="A9" t="str">
            <v>A</v>
          </cell>
        </row>
      </sheetData>
      <sheetData sheetId="5129">
        <row r="9">
          <cell r="A9" t="str">
            <v>A</v>
          </cell>
        </row>
      </sheetData>
      <sheetData sheetId="5130">
        <row r="9">
          <cell r="A9" t="str">
            <v>A</v>
          </cell>
        </row>
      </sheetData>
      <sheetData sheetId="5131">
        <row r="9">
          <cell r="A9" t="str">
            <v>A</v>
          </cell>
        </row>
      </sheetData>
      <sheetData sheetId="5132">
        <row r="9">
          <cell r="A9" t="str">
            <v>A</v>
          </cell>
        </row>
      </sheetData>
      <sheetData sheetId="5133">
        <row r="9">
          <cell r="A9" t="str">
            <v>A</v>
          </cell>
        </row>
      </sheetData>
      <sheetData sheetId="5134">
        <row r="9">
          <cell r="A9" t="str">
            <v>A</v>
          </cell>
        </row>
      </sheetData>
      <sheetData sheetId="5135">
        <row r="9">
          <cell r="A9" t="str">
            <v>A</v>
          </cell>
        </row>
      </sheetData>
      <sheetData sheetId="5136">
        <row r="9">
          <cell r="A9" t="str">
            <v>A</v>
          </cell>
        </row>
      </sheetData>
      <sheetData sheetId="5137">
        <row r="9">
          <cell r="A9" t="str">
            <v>A</v>
          </cell>
        </row>
      </sheetData>
      <sheetData sheetId="5138">
        <row r="9">
          <cell r="A9" t="str">
            <v>A</v>
          </cell>
        </row>
      </sheetData>
      <sheetData sheetId="5139">
        <row r="9">
          <cell r="A9" t="str">
            <v>A</v>
          </cell>
        </row>
      </sheetData>
      <sheetData sheetId="5140">
        <row r="9">
          <cell r="A9" t="str">
            <v>A</v>
          </cell>
        </row>
      </sheetData>
      <sheetData sheetId="5141">
        <row r="9">
          <cell r="A9" t="str">
            <v>A</v>
          </cell>
        </row>
      </sheetData>
      <sheetData sheetId="5142">
        <row r="9">
          <cell r="A9" t="str">
            <v>A</v>
          </cell>
        </row>
      </sheetData>
      <sheetData sheetId="5143">
        <row r="9">
          <cell r="A9" t="str">
            <v>A</v>
          </cell>
        </row>
      </sheetData>
      <sheetData sheetId="5144">
        <row r="9">
          <cell r="A9" t="str">
            <v>A</v>
          </cell>
        </row>
      </sheetData>
      <sheetData sheetId="5145">
        <row r="9">
          <cell r="A9" t="str">
            <v>A</v>
          </cell>
        </row>
      </sheetData>
      <sheetData sheetId="5146">
        <row r="9">
          <cell r="A9" t="str">
            <v>A</v>
          </cell>
        </row>
      </sheetData>
      <sheetData sheetId="5147">
        <row r="9">
          <cell r="A9" t="str">
            <v>A</v>
          </cell>
        </row>
      </sheetData>
      <sheetData sheetId="5148">
        <row r="9">
          <cell r="A9" t="str">
            <v>A</v>
          </cell>
        </row>
      </sheetData>
      <sheetData sheetId="5149">
        <row r="9">
          <cell r="A9" t="str">
            <v>A</v>
          </cell>
        </row>
      </sheetData>
      <sheetData sheetId="5150">
        <row r="9">
          <cell r="A9" t="str">
            <v>A</v>
          </cell>
        </row>
      </sheetData>
      <sheetData sheetId="5151">
        <row r="9">
          <cell r="A9" t="str">
            <v>A</v>
          </cell>
        </row>
      </sheetData>
      <sheetData sheetId="5152">
        <row r="9">
          <cell r="A9" t="str">
            <v>A</v>
          </cell>
        </row>
      </sheetData>
      <sheetData sheetId="5153">
        <row r="9">
          <cell r="A9" t="str">
            <v>A</v>
          </cell>
        </row>
      </sheetData>
      <sheetData sheetId="5154">
        <row r="9">
          <cell r="A9" t="str">
            <v>A</v>
          </cell>
        </row>
      </sheetData>
      <sheetData sheetId="5155">
        <row r="9">
          <cell r="A9" t="str">
            <v>A</v>
          </cell>
        </row>
      </sheetData>
      <sheetData sheetId="5156">
        <row r="9">
          <cell r="A9" t="str">
            <v>A</v>
          </cell>
        </row>
      </sheetData>
      <sheetData sheetId="5157">
        <row r="9">
          <cell r="A9" t="str">
            <v>A</v>
          </cell>
        </row>
      </sheetData>
      <sheetData sheetId="5158">
        <row r="9">
          <cell r="A9" t="str">
            <v>A</v>
          </cell>
        </row>
      </sheetData>
      <sheetData sheetId="5159">
        <row r="9">
          <cell r="A9" t="str">
            <v>A</v>
          </cell>
        </row>
      </sheetData>
      <sheetData sheetId="5160">
        <row r="9">
          <cell r="A9" t="str">
            <v>A</v>
          </cell>
        </row>
      </sheetData>
      <sheetData sheetId="5161">
        <row r="9">
          <cell r="A9" t="str">
            <v>A</v>
          </cell>
        </row>
      </sheetData>
      <sheetData sheetId="5162">
        <row r="9">
          <cell r="A9" t="str">
            <v>A</v>
          </cell>
        </row>
      </sheetData>
      <sheetData sheetId="5163">
        <row r="9">
          <cell r="A9" t="str">
            <v>A</v>
          </cell>
        </row>
      </sheetData>
      <sheetData sheetId="5164">
        <row r="9">
          <cell r="A9" t="str">
            <v>A</v>
          </cell>
        </row>
      </sheetData>
      <sheetData sheetId="5165">
        <row r="9">
          <cell r="A9" t="str">
            <v>A</v>
          </cell>
        </row>
      </sheetData>
      <sheetData sheetId="5166">
        <row r="9">
          <cell r="A9" t="str">
            <v>A</v>
          </cell>
        </row>
      </sheetData>
      <sheetData sheetId="5167">
        <row r="9">
          <cell r="A9" t="str">
            <v>A</v>
          </cell>
        </row>
      </sheetData>
      <sheetData sheetId="5168">
        <row r="9">
          <cell r="A9" t="str">
            <v>A</v>
          </cell>
        </row>
      </sheetData>
      <sheetData sheetId="5169">
        <row r="9">
          <cell r="A9" t="str">
            <v>A</v>
          </cell>
        </row>
      </sheetData>
      <sheetData sheetId="5170">
        <row r="9">
          <cell r="A9" t="str">
            <v>A</v>
          </cell>
        </row>
      </sheetData>
      <sheetData sheetId="5171">
        <row r="9">
          <cell r="A9" t="str">
            <v>A</v>
          </cell>
        </row>
      </sheetData>
      <sheetData sheetId="5172">
        <row r="9">
          <cell r="A9" t="str">
            <v>A</v>
          </cell>
        </row>
      </sheetData>
      <sheetData sheetId="5173">
        <row r="9">
          <cell r="A9" t="str">
            <v>A</v>
          </cell>
        </row>
      </sheetData>
      <sheetData sheetId="5174">
        <row r="9">
          <cell r="A9" t="str">
            <v>A</v>
          </cell>
        </row>
      </sheetData>
      <sheetData sheetId="5175">
        <row r="9">
          <cell r="A9" t="str">
            <v>A</v>
          </cell>
        </row>
      </sheetData>
      <sheetData sheetId="5176">
        <row r="9">
          <cell r="A9" t="str">
            <v>A</v>
          </cell>
        </row>
      </sheetData>
      <sheetData sheetId="5177">
        <row r="9">
          <cell r="A9" t="str">
            <v>A</v>
          </cell>
        </row>
      </sheetData>
      <sheetData sheetId="5178">
        <row r="9">
          <cell r="A9" t="str">
            <v>A</v>
          </cell>
        </row>
      </sheetData>
      <sheetData sheetId="5179">
        <row r="9">
          <cell r="A9" t="str">
            <v>A</v>
          </cell>
        </row>
      </sheetData>
      <sheetData sheetId="5180">
        <row r="9">
          <cell r="A9" t="str">
            <v>A</v>
          </cell>
        </row>
      </sheetData>
      <sheetData sheetId="5181">
        <row r="9">
          <cell r="A9" t="str">
            <v>A</v>
          </cell>
        </row>
      </sheetData>
      <sheetData sheetId="5182">
        <row r="9">
          <cell r="A9" t="str">
            <v>A</v>
          </cell>
        </row>
      </sheetData>
      <sheetData sheetId="5183">
        <row r="9">
          <cell r="A9" t="str">
            <v>A</v>
          </cell>
        </row>
      </sheetData>
      <sheetData sheetId="5184">
        <row r="9">
          <cell r="A9" t="str">
            <v>A</v>
          </cell>
        </row>
      </sheetData>
      <sheetData sheetId="5185">
        <row r="9">
          <cell r="A9" t="str">
            <v>A</v>
          </cell>
        </row>
      </sheetData>
      <sheetData sheetId="5186">
        <row r="9">
          <cell r="A9" t="str">
            <v>A</v>
          </cell>
        </row>
      </sheetData>
      <sheetData sheetId="5187">
        <row r="9">
          <cell r="A9" t="str">
            <v>A</v>
          </cell>
        </row>
      </sheetData>
      <sheetData sheetId="5188">
        <row r="9">
          <cell r="A9" t="str">
            <v>A</v>
          </cell>
        </row>
      </sheetData>
      <sheetData sheetId="5189">
        <row r="9">
          <cell r="A9" t="str">
            <v>A</v>
          </cell>
        </row>
      </sheetData>
      <sheetData sheetId="5190">
        <row r="9">
          <cell r="A9" t="str">
            <v>A</v>
          </cell>
        </row>
      </sheetData>
      <sheetData sheetId="5191">
        <row r="9">
          <cell r="A9" t="str">
            <v>A</v>
          </cell>
        </row>
      </sheetData>
      <sheetData sheetId="5192">
        <row r="9">
          <cell r="A9" t="str">
            <v>A</v>
          </cell>
        </row>
      </sheetData>
      <sheetData sheetId="5193">
        <row r="9">
          <cell r="A9" t="str">
            <v>A</v>
          </cell>
        </row>
      </sheetData>
      <sheetData sheetId="5194">
        <row r="9">
          <cell r="A9" t="str">
            <v>A</v>
          </cell>
        </row>
      </sheetData>
      <sheetData sheetId="5195">
        <row r="9">
          <cell r="A9" t="str">
            <v>A</v>
          </cell>
        </row>
      </sheetData>
      <sheetData sheetId="5196">
        <row r="9">
          <cell r="A9" t="str">
            <v>A</v>
          </cell>
        </row>
      </sheetData>
      <sheetData sheetId="5197">
        <row r="9">
          <cell r="A9" t="str">
            <v>A</v>
          </cell>
        </row>
      </sheetData>
      <sheetData sheetId="5198">
        <row r="9">
          <cell r="A9" t="str">
            <v>A</v>
          </cell>
        </row>
      </sheetData>
      <sheetData sheetId="5199">
        <row r="9">
          <cell r="A9" t="str">
            <v>A</v>
          </cell>
        </row>
      </sheetData>
      <sheetData sheetId="5200">
        <row r="9">
          <cell r="A9" t="str">
            <v>A</v>
          </cell>
        </row>
      </sheetData>
      <sheetData sheetId="5201">
        <row r="9">
          <cell r="A9" t="str">
            <v>A</v>
          </cell>
        </row>
      </sheetData>
      <sheetData sheetId="5202">
        <row r="9">
          <cell r="A9" t="str">
            <v>A</v>
          </cell>
        </row>
      </sheetData>
      <sheetData sheetId="5203">
        <row r="9">
          <cell r="A9" t="str">
            <v>A</v>
          </cell>
        </row>
      </sheetData>
      <sheetData sheetId="5204">
        <row r="9">
          <cell r="A9" t="str">
            <v>A</v>
          </cell>
        </row>
      </sheetData>
      <sheetData sheetId="5205">
        <row r="9">
          <cell r="A9" t="str">
            <v>A</v>
          </cell>
        </row>
      </sheetData>
      <sheetData sheetId="5206">
        <row r="9">
          <cell r="A9" t="str">
            <v>A</v>
          </cell>
        </row>
      </sheetData>
      <sheetData sheetId="5207">
        <row r="9">
          <cell r="A9" t="str">
            <v>A</v>
          </cell>
        </row>
      </sheetData>
      <sheetData sheetId="5208">
        <row r="9">
          <cell r="A9" t="str">
            <v>A</v>
          </cell>
        </row>
      </sheetData>
      <sheetData sheetId="5209">
        <row r="9">
          <cell r="A9" t="str">
            <v>A</v>
          </cell>
        </row>
      </sheetData>
      <sheetData sheetId="5210">
        <row r="9">
          <cell r="A9" t="str">
            <v>A</v>
          </cell>
        </row>
      </sheetData>
      <sheetData sheetId="5211">
        <row r="9">
          <cell r="A9" t="str">
            <v>A</v>
          </cell>
        </row>
      </sheetData>
      <sheetData sheetId="5212">
        <row r="9">
          <cell r="A9" t="str">
            <v>A</v>
          </cell>
        </row>
      </sheetData>
      <sheetData sheetId="5213">
        <row r="9">
          <cell r="A9" t="str">
            <v>A</v>
          </cell>
        </row>
      </sheetData>
      <sheetData sheetId="5214">
        <row r="9">
          <cell r="A9" t="str">
            <v>A</v>
          </cell>
        </row>
      </sheetData>
      <sheetData sheetId="5215">
        <row r="9">
          <cell r="A9" t="str">
            <v>A</v>
          </cell>
        </row>
      </sheetData>
      <sheetData sheetId="5216">
        <row r="9">
          <cell r="A9" t="str">
            <v>A</v>
          </cell>
        </row>
      </sheetData>
      <sheetData sheetId="5217">
        <row r="9">
          <cell r="A9" t="str">
            <v>A</v>
          </cell>
        </row>
      </sheetData>
      <sheetData sheetId="5218">
        <row r="9">
          <cell r="A9" t="str">
            <v>A</v>
          </cell>
        </row>
      </sheetData>
      <sheetData sheetId="5219">
        <row r="9">
          <cell r="A9" t="str">
            <v>A</v>
          </cell>
        </row>
      </sheetData>
      <sheetData sheetId="5220">
        <row r="9">
          <cell r="A9" t="str">
            <v>A</v>
          </cell>
        </row>
      </sheetData>
      <sheetData sheetId="5221">
        <row r="9">
          <cell r="A9" t="str">
            <v>A</v>
          </cell>
        </row>
      </sheetData>
      <sheetData sheetId="5222">
        <row r="9">
          <cell r="A9" t="str">
            <v>A</v>
          </cell>
        </row>
      </sheetData>
      <sheetData sheetId="5223">
        <row r="9">
          <cell r="A9" t="str">
            <v>A</v>
          </cell>
        </row>
      </sheetData>
      <sheetData sheetId="5224">
        <row r="9">
          <cell r="A9" t="str">
            <v>A</v>
          </cell>
        </row>
      </sheetData>
      <sheetData sheetId="5225">
        <row r="9">
          <cell r="A9" t="str">
            <v>A</v>
          </cell>
        </row>
      </sheetData>
      <sheetData sheetId="5226">
        <row r="9">
          <cell r="A9" t="str">
            <v>A</v>
          </cell>
        </row>
      </sheetData>
      <sheetData sheetId="5227">
        <row r="9">
          <cell r="A9" t="str">
            <v>A</v>
          </cell>
        </row>
      </sheetData>
      <sheetData sheetId="5228">
        <row r="9">
          <cell r="A9" t="str">
            <v>A</v>
          </cell>
        </row>
      </sheetData>
      <sheetData sheetId="5229">
        <row r="9">
          <cell r="A9" t="str">
            <v>A</v>
          </cell>
        </row>
      </sheetData>
      <sheetData sheetId="5230">
        <row r="9">
          <cell r="A9" t="str">
            <v>A</v>
          </cell>
        </row>
      </sheetData>
      <sheetData sheetId="5231">
        <row r="9">
          <cell r="A9" t="str">
            <v>A</v>
          </cell>
        </row>
      </sheetData>
      <sheetData sheetId="5232">
        <row r="9">
          <cell r="A9" t="str">
            <v>A</v>
          </cell>
        </row>
      </sheetData>
      <sheetData sheetId="5233">
        <row r="9">
          <cell r="A9" t="str">
            <v>A</v>
          </cell>
        </row>
      </sheetData>
      <sheetData sheetId="5234">
        <row r="9">
          <cell r="A9" t="str">
            <v>A</v>
          </cell>
        </row>
      </sheetData>
      <sheetData sheetId="5235">
        <row r="9">
          <cell r="A9" t="str">
            <v>A</v>
          </cell>
        </row>
      </sheetData>
      <sheetData sheetId="5236">
        <row r="9">
          <cell r="A9" t="str">
            <v>A</v>
          </cell>
        </row>
      </sheetData>
      <sheetData sheetId="5237">
        <row r="9">
          <cell r="A9" t="str">
            <v>A</v>
          </cell>
        </row>
      </sheetData>
      <sheetData sheetId="5238">
        <row r="9">
          <cell r="A9" t="str">
            <v>A</v>
          </cell>
        </row>
      </sheetData>
      <sheetData sheetId="5239">
        <row r="9">
          <cell r="A9" t="str">
            <v>A</v>
          </cell>
        </row>
      </sheetData>
      <sheetData sheetId="5240">
        <row r="9">
          <cell r="A9" t="str">
            <v>A</v>
          </cell>
        </row>
      </sheetData>
      <sheetData sheetId="5241">
        <row r="9">
          <cell r="A9" t="str">
            <v>A</v>
          </cell>
        </row>
      </sheetData>
      <sheetData sheetId="5242">
        <row r="9">
          <cell r="A9" t="str">
            <v>A</v>
          </cell>
        </row>
      </sheetData>
      <sheetData sheetId="5243">
        <row r="9">
          <cell r="A9" t="str">
            <v>A</v>
          </cell>
        </row>
      </sheetData>
      <sheetData sheetId="5244">
        <row r="9">
          <cell r="A9" t="str">
            <v>A</v>
          </cell>
        </row>
      </sheetData>
      <sheetData sheetId="5245">
        <row r="9">
          <cell r="A9" t="str">
            <v>A</v>
          </cell>
        </row>
      </sheetData>
      <sheetData sheetId="5246">
        <row r="9">
          <cell r="A9" t="str">
            <v>A</v>
          </cell>
        </row>
      </sheetData>
      <sheetData sheetId="5247">
        <row r="9">
          <cell r="A9" t="str">
            <v>A</v>
          </cell>
        </row>
      </sheetData>
      <sheetData sheetId="5248">
        <row r="9">
          <cell r="A9" t="str">
            <v>A</v>
          </cell>
        </row>
      </sheetData>
      <sheetData sheetId="5249">
        <row r="9">
          <cell r="A9" t="str">
            <v>A</v>
          </cell>
        </row>
      </sheetData>
      <sheetData sheetId="5250">
        <row r="9">
          <cell r="A9" t="str">
            <v>A</v>
          </cell>
        </row>
      </sheetData>
      <sheetData sheetId="5251">
        <row r="9">
          <cell r="A9" t="str">
            <v>A</v>
          </cell>
        </row>
      </sheetData>
      <sheetData sheetId="5252">
        <row r="9">
          <cell r="A9" t="str">
            <v>A</v>
          </cell>
        </row>
      </sheetData>
      <sheetData sheetId="5253">
        <row r="9">
          <cell r="A9" t="str">
            <v>A</v>
          </cell>
        </row>
      </sheetData>
      <sheetData sheetId="5254">
        <row r="9">
          <cell r="A9" t="str">
            <v>A</v>
          </cell>
        </row>
      </sheetData>
      <sheetData sheetId="5255">
        <row r="9">
          <cell r="A9" t="str">
            <v>A</v>
          </cell>
        </row>
      </sheetData>
      <sheetData sheetId="5256">
        <row r="9">
          <cell r="A9" t="str">
            <v>A</v>
          </cell>
        </row>
      </sheetData>
      <sheetData sheetId="5257">
        <row r="9">
          <cell r="A9" t="str">
            <v>A</v>
          </cell>
        </row>
      </sheetData>
      <sheetData sheetId="5258">
        <row r="9">
          <cell r="A9" t="str">
            <v>A</v>
          </cell>
        </row>
      </sheetData>
      <sheetData sheetId="5259">
        <row r="9">
          <cell r="A9" t="str">
            <v>A</v>
          </cell>
        </row>
      </sheetData>
      <sheetData sheetId="5260">
        <row r="9">
          <cell r="A9" t="str">
            <v>A</v>
          </cell>
        </row>
      </sheetData>
      <sheetData sheetId="5261">
        <row r="9">
          <cell r="A9" t="str">
            <v>A</v>
          </cell>
        </row>
      </sheetData>
      <sheetData sheetId="5262">
        <row r="9">
          <cell r="A9" t="str">
            <v>A</v>
          </cell>
        </row>
      </sheetData>
      <sheetData sheetId="5263">
        <row r="9">
          <cell r="A9" t="str">
            <v>A</v>
          </cell>
        </row>
      </sheetData>
      <sheetData sheetId="5264">
        <row r="9">
          <cell r="A9" t="str">
            <v>A</v>
          </cell>
        </row>
      </sheetData>
      <sheetData sheetId="5265">
        <row r="9">
          <cell r="A9" t="str">
            <v>A</v>
          </cell>
        </row>
      </sheetData>
      <sheetData sheetId="5266">
        <row r="9">
          <cell r="A9" t="str">
            <v>A</v>
          </cell>
        </row>
      </sheetData>
      <sheetData sheetId="5267">
        <row r="9">
          <cell r="A9" t="str">
            <v>A</v>
          </cell>
        </row>
      </sheetData>
      <sheetData sheetId="5268">
        <row r="9">
          <cell r="A9" t="str">
            <v>A</v>
          </cell>
        </row>
      </sheetData>
      <sheetData sheetId="5269">
        <row r="9">
          <cell r="A9" t="str">
            <v>A</v>
          </cell>
        </row>
      </sheetData>
      <sheetData sheetId="5270">
        <row r="9">
          <cell r="A9" t="str">
            <v>A</v>
          </cell>
        </row>
      </sheetData>
      <sheetData sheetId="5271">
        <row r="9">
          <cell r="A9" t="str">
            <v>A</v>
          </cell>
        </row>
      </sheetData>
      <sheetData sheetId="5272">
        <row r="9">
          <cell r="A9" t="str">
            <v>A</v>
          </cell>
        </row>
      </sheetData>
      <sheetData sheetId="5273">
        <row r="9">
          <cell r="A9" t="str">
            <v>A</v>
          </cell>
        </row>
      </sheetData>
      <sheetData sheetId="5274">
        <row r="9">
          <cell r="A9" t="str">
            <v>A</v>
          </cell>
        </row>
      </sheetData>
      <sheetData sheetId="5275">
        <row r="9">
          <cell r="A9" t="str">
            <v>A</v>
          </cell>
        </row>
      </sheetData>
      <sheetData sheetId="5276">
        <row r="9">
          <cell r="A9" t="str">
            <v>A</v>
          </cell>
        </row>
      </sheetData>
      <sheetData sheetId="5277">
        <row r="9">
          <cell r="A9" t="str">
            <v>A</v>
          </cell>
        </row>
      </sheetData>
      <sheetData sheetId="5278">
        <row r="9">
          <cell r="A9" t="str">
            <v>A</v>
          </cell>
        </row>
      </sheetData>
      <sheetData sheetId="5279">
        <row r="9">
          <cell r="A9" t="str">
            <v>A</v>
          </cell>
        </row>
      </sheetData>
      <sheetData sheetId="5280">
        <row r="9">
          <cell r="A9" t="str">
            <v>A</v>
          </cell>
        </row>
      </sheetData>
      <sheetData sheetId="5281">
        <row r="9">
          <cell r="A9" t="str">
            <v>A</v>
          </cell>
        </row>
      </sheetData>
      <sheetData sheetId="5282">
        <row r="9">
          <cell r="A9" t="str">
            <v>A</v>
          </cell>
        </row>
      </sheetData>
      <sheetData sheetId="5283">
        <row r="9">
          <cell r="A9" t="str">
            <v>A</v>
          </cell>
        </row>
      </sheetData>
      <sheetData sheetId="5284">
        <row r="9">
          <cell r="A9" t="str">
            <v>A</v>
          </cell>
        </row>
      </sheetData>
      <sheetData sheetId="5285">
        <row r="9">
          <cell r="A9" t="str">
            <v>A</v>
          </cell>
        </row>
      </sheetData>
      <sheetData sheetId="5286">
        <row r="9">
          <cell r="A9" t="str">
            <v>A</v>
          </cell>
        </row>
      </sheetData>
      <sheetData sheetId="5287">
        <row r="9">
          <cell r="A9" t="str">
            <v>A</v>
          </cell>
        </row>
      </sheetData>
      <sheetData sheetId="5288">
        <row r="9">
          <cell r="A9" t="str">
            <v>A</v>
          </cell>
        </row>
      </sheetData>
      <sheetData sheetId="5289">
        <row r="9">
          <cell r="A9" t="str">
            <v>A</v>
          </cell>
        </row>
      </sheetData>
      <sheetData sheetId="5290">
        <row r="9">
          <cell r="A9" t="str">
            <v>A</v>
          </cell>
        </row>
      </sheetData>
      <sheetData sheetId="5291">
        <row r="9">
          <cell r="A9" t="str">
            <v>A</v>
          </cell>
        </row>
      </sheetData>
      <sheetData sheetId="5292">
        <row r="9">
          <cell r="A9" t="str">
            <v>A</v>
          </cell>
        </row>
      </sheetData>
      <sheetData sheetId="5293">
        <row r="9">
          <cell r="A9" t="str">
            <v>A</v>
          </cell>
        </row>
      </sheetData>
      <sheetData sheetId="5294">
        <row r="9">
          <cell r="A9" t="str">
            <v>A</v>
          </cell>
        </row>
      </sheetData>
      <sheetData sheetId="5295">
        <row r="9">
          <cell r="A9" t="str">
            <v>A</v>
          </cell>
        </row>
      </sheetData>
      <sheetData sheetId="5296">
        <row r="9">
          <cell r="A9" t="str">
            <v>A</v>
          </cell>
        </row>
      </sheetData>
      <sheetData sheetId="5297">
        <row r="9">
          <cell r="A9" t="str">
            <v>A</v>
          </cell>
        </row>
      </sheetData>
      <sheetData sheetId="5298">
        <row r="9">
          <cell r="A9" t="str">
            <v>A</v>
          </cell>
        </row>
      </sheetData>
      <sheetData sheetId="5299">
        <row r="9">
          <cell r="A9" t="str">
            <v>A</v>
          </cell>
        </row>
      </sheetData>
      <sheetData sheetId="5300">
        <row r="9">
          <cell r="A9" t="str">
            <v>A</v>
          </cell>
        </row>
      </sheetData>
      <sheetData sheetId="5301">
        <row r="9">
          <cell r="A9" t="str">
            <v>A</v>
          </cell>
        </row>
      </sheetData>
      <sheetData sheetId="5302">
        <row r="9">
          <cell r="A9" t="str">
            <v>A</v>
          </cell>
        </row>
      </sheetData>
      <sheetData sheetId="5303">
        <row r="9">
          <cell r="A9" t="str">
            <v>A</v>
          </cell>
        </row>
      </sheetData>
      <sheetData sheetId="5304">
        <row r="9">
          <cell r="A9" t="str">
            <v>A</v>
          </cell>
        </row>
      </sheetData>
      <sheetData sheetId="5305">
        <row r="9">
          <cell r="A9" t="str">
            <v>A</v>
          </cell>
        </row>
      </sheetData>
      <sheetData sheetId="5306">
        <row r="9">
          <cell r="A9" t="str">
            <v>A</v>
          </cell>
        </row>
      </sheetData>
      <sheetData sheetId="5307">
        <row r="9">
          <cell r="A9" t="str">
            <v>A</v>
          </cell>
        </row>
      </sheetData>
      <sheetData sheetId="5308">
        <row r="9">
          <cell r="A9" t="str">
            <v>A</v>
          </cell>
        </row>
      </sheetData>
      <sheetData sheetId="5309">
        <row r="9">
          <cell r="A9" t="str">
            <v>A</v>
          </cell>
        </row>
      </sheetData>
      <sheetData sheetId="5310">
        <row r="9">
          <cell r="A9" t="str">
            <v>A</v>
          </cell>
        </row>
      </sheetData>
      <sheetData sheetId="5311">
        <row r="9">
          <cell r="A9" t="str">
            <v>A</v>
          </cell>
        </row>
      </sheetData>
      <sheetData sheetId="5312">
        <row r="9">
          <cell r="A9" t="str">
            <v>A</v>
          </cell>
        </row>
      </sheetData>
      <sheetData sheetId="5313">
        <row r="9">
          <cell r="A9" t="str">
            <v>A</v>
          </cell>
        </row>
      </sheetData>
      <sheetData sheetId="5314">
        <row r="9">
          <cell r="A9" t="str">
            <v>A</v>
          </cell>
        </row>
      </sheetData>
      <sheetData sheetId="5315">
        <row r="9">
          <cell r="A9" t="str">
            <v>A</v>
          </cell>
        </row>
      </sheetData>
      <sheetData sheetId="5316">
        <row r="9">
          <cell r="A9" t="str">
            <v>A</v>
          </cell>
        </row>
      </sheetData>
      <sheetData sheetId="5317">
        <row r="9">
          <cell r="A9" t="str">
            <v>A</v>
          </cell>
        </row>
      </sheetData>
      <sheetData sheetId="5318">
        <row r="9">
          <cell r="A9" t="str">
            <v>A</v>
          </cell>
        </row>
      </sheetData>
      <sheetData sheetId="5319">
        <row r="9">
          <cell r="A9" t="str">
            <v>A</v>
          </cell>
        </row>
      </sheetData>
      <sheetData sheetId="5320">
        <row r="9">
          <cell r="A9" t="str">
            <v>A</v>
          </cell>
        </row>
      </sheetData>
      <sheetData sheetId="5321">
        <row r="9">
          <cell r="A9" t="str">
            <v>A</v>
          </cell>
        </row>
      </sheetData>
      <sheetData sheetId="5322">
        <row r="9">
          <cell r="A9" t="str">
            <v>A</v>
          </cell>
        </row>
      </sheetData>
      <sheetData sheetId="5323">
        <row r="9">
          <cell r="A9" t="str">
            <v>A</v>
          </cell>
        </row>
      </sheetData>
      <sheetData sheetId="5324">
        <row r="9">
          <cell r="A9" t="str">
            <v>A</v>
          </cell>
        </row>
      </sheetData>
      <sheetData sheetId="5325">
        <row r="9">
          <cell r="A9" t="str">
            <v>A</v>
          </cell>
        </row>
      </sheetData>
      <sheetData sheetId="5326">
        <row r="9">
          <cell r="A9" t="str">
            <v>A</v>
          </cell>
        </row>
      </sheetData>
      <sheetData sheetId="5327">
        <row r="9">
          <cell r="A9" t="str">
            <v>A</v>
          </cell>
        </row>
      </sheetData>
      <sheetData sheetId="5328">
        <row r="9">
          <cell r="A9" t="str">
            <v>A</v>
          </cell>
        </row>
      </sheetData>
      <sheetData sheetId="5329">
        <row r="9">
          <cell r="A9" t="str">
            <v>A</v>
          </cell>
        </row>
      </sheetData>
      <sheetData sheetId="5330">
        <row r="9">
          <cell r="A9" t="str">
            <v>A</v>
          </cell>
        </row>
      </sheetData>
      <sheetData sheetId="5331">
        <row r="9">
          <cell r="A9" t="str">
            <v>A</v>
          </cell>
        </row>
      </sheetData>
      <sheetData sheetId="5332">
        <row r="9">
          <cell r="A9" t="str">
            <v>A</v>
          </cell>
        </row>
      </sheetData>
      <sheetData sheetId="5333">
        <row r="9">
          <cell r="A9" t="str">
            <v>A</v>
          </cell>
        </row>
      </sheetData>
      <sheetData sheetId="5334">
        <row r="9">
          <cell r="A9" t="str">
            <v>A</v>
          </cell>
        </row>
      </sheetData>
      <sheetData sheetId="5335">
        <row r="9">
          <cell r="A9" t="str">
            <v>A</v>
          </cell>
        </row>
      </sheetData>
      <sheetData sheetId="5336">
        <row r="9">
          <cell r="A9" t="str">
            <v>A</v>
          </cell>
        </row>
      </sheetData>
      <sheetData sheetId="5337">
        <row r="9">
          <cell r="A9" t="str">
            <v>A</v>
          </cell>
        </row>
      </sheetData>
      <sheetData sheetId="5338">
        <row r="9">
          <cell r="A9" t="str">
            <v>A</v>
          </cell>
        </row>
      </sheetData>
      <sheetData sheetId="5339">
        <row r="9">
          <cell r="A9" t="str">
            <v>A</v>
          </cell>
        </row>
      </sheetData>
      <sheetData sheetId="5340">
        <row r="9">
          <cell r="A9" t="str">
            <v>A</v>
          </cell>
        </row>
      </sheetData>
      <sheetData sheetId="5341">
        <row r="9">
          <cell r="A9" t="str">
            <v>A</v>
          </cell>
        </row>
      </sheetData>
      <sheetData sheetId="5342">
        <row r="9">
          <cell r="A9" t="str">
            <v>A</v>
          </cell>
        </row>
      </sheetData>
      <sheetData sheetId="5343">
        <row r="9">
          <cell r="A9" t="str">
            <v>A</v>
          </cell>
        </row>
      </sheetData>
      <sheetData sheetId="5344">
        <row r="9">
          <cell r="A9" t="str">
            <v>A</v>
          </cell>
        </row>
      </sheetData>
      <sheetData sheetId="5345">
        <row r="9">
          <cell r="A9" t="str">
            <v>A</v>
          </cell>
        </row>
      </sheetData>
      <sheetData sheetId="5346">
        <row r="9">
          <cell r="A9" t="str">
            <v>A</v>
          </cell>
        </row>
      </sheetData>
      <sheetData sheetId="5347">
        <row r="9">
          <cell r="A9" t="str">
            <v>A</v>
          </cell>
        </row>
      </sheetData>
      <sheetData sheetId="5348">
        <row r="9">
          <cell r="A9" t="str">
            <v>A</v>
          </cell>
        </row>
      </sheetData>
      <sheetData sheetId="5349">
        <row r="9">
          <cell r="A9" t="str">
            <v>A</v>
          </cell>
        </row>
      </sheetData>
      <sheetData sheetId="5350">
        <row r="9">
          <cell r="A9" t="str">
            <v>A</v>
          </cell>
        </row>
      </sheetData>
      <sheetData sheetId="5351">
        <row r="9">
          <cell r="A9" t="str">
            <v>A</v>
          </cell>
        </row>
      </sheetData>
      <sheetData sheetId="5352">
        <row r="9">
          <cell r="A9" t="str">
            <v>A</v>
          </cell>
        </row>
      </sheetData>
      <sheetData sheetId="5353">
        <row r="9">
          <cell r="A9" t="str">
            <v>A</v>
          </cell>
        </row>
      </sheetData>
      <sheetData sheetId="5354">
        <row r="9">
          <cell r="A9" t="str">
            <v>A</v>
          </cell>
        </row>
      </sheetData>
      <sheetData sheetId="5355">
        <row r="9">
          <cell r="A9" t="str">
            <v>A</v>
          </cell>
        </row>
      </sheetData>
      <sheetData sheetId="5356">
        <row r="9">
          <cell r="A9" t="str">
            <v>A</v>
          </cell>
        </row>
      </sheetData>
      <sheetData sheetId="5357">
        <row r="9">
          <cell r="A9" t="str">
            <v>A</v>
          </cell>
        </row>
      </sheetData>
      <sheetData sheetId="5358">
        <row r="9">
          <cell r="A9" t="str">
            <v>A</v>
          </cell>
        </row>
      </sheetData>
      <sheetData sheetId="5359">
        <row r="9">
          <cell r="A9" t="str">
            <v>A</v>
          </cell>
        </row>
      </sheetData>
      <sheetData sheetId="5360">
        <row r="9">
          <cell r="A9" t="str">
            <v>A</v>
          </cell>
        </row>
      </sheetData>
      <sheetData sheetId="5361">
        <row r="9">
          <cell r="A9" t="str">
            <v>A</v>
          </cell>
        </row>
      </sheetData>
      <sheetData sheetId="5362">
        <row r="9">
          <cell r="A9" t="str">
            <v>A</v>
          </cell>
        </row>
      </sheetData>
      <sheetData sheetId="5363">
        <row r="9">
          <cell r="A9" t="str">
            <v>A</v>
          </cell>
        </row>
      </sheetData>
      <sheetData sheetId="5364">
        <row r="9">
          <cell r="A9" t="str">
            <v>A</v>
          </cell>
        </row>
      </sheetData>
      <sheetData sheetId="5365">
        <row r="9">
          <cell r="A9" t="str">
            <v>A</v>
          </cell>
        </row>
      </sheetData>
      <sheetData sheetId="5366">
        <row r="9">
          <cell r="A9" t="str">
            <v>A</v>
          </cell>
        </row>
      </sheetData>
      <sheetData sheetId="5367">
        <row r="9">
          <cell r="A9" t="str">
            <v>A</v>
          </cell>
        </row>
      </sheetData>
      <sheetData sheetId="5368">
        <row r="9">
          <cell r="A9" t="str">
            <v>A</v>
          </cell>
        </row>
      </sheetData>
      <sheetData sheetId="5369">
        <row r="9">
          <cell r="A9" t="str">
            <v>A</v>
          </cell>
        </row>
      </sheetData>
      <sheetData sheetId="5370">
        <row r="9">
          <cell r="A9" t="str">
            <v>A</v>
          </cell>
        </row>
      </sheetData>
      <sheetData sheetId="5371">
        <row r="9">
          <cell r="A9" t="str">
            <v>A</v>
          </cell>
        </row>
      </sheetData>
      <sheetData sheetId="5372">
        <row r="9">
          <cell r="A9" t="str">
            <v>A</v>
          </cell>
        </row>
      </sheetData>
      <sheetData sheetId="5373">
        <row r="9">
          <cell r="A9" t="str">
            <v>A</v>
          </cell>
        </row>
      </sheetData>
      <sheetData sheetId="5374">
        <row r="9">
          <cell r="A9" t="str">
            <v>A</v>
          </cell>
        </row>
      </sheetData>
      <sheetData sheetId="5375">
        <row r="9">
          <cell r="A9" t="str">
            <v>A</v>
          </cell>
        </row>
      </sheetData>
      <sheetData sheetId="5376">
        <row r="9">
          <cell r="A9" t="str">
            <v>A</v>
          </cell>
        </row>
      </sheetData>
      <sheetData sheetId="5377">
        <row r="9">
          <cell r="A9" t="str">
            <v>A</v>
          </cell>
        </row>
      </sheetData>
      <sheetData sheetId="5378">
        <row r="9">
          <cell r="A9" t="str">
            <v>A</v>
          </cell>
        </row>
      </sheetData>
      <sheetData sheetId="5379">
        <row r="9">
          <cell r="A9" t="str">
            <v>A</v>
          </cell>
        </row>
      </sheetData>
      <sheetData sheetId="5380">
        <row r="9">
          <cell r="A9" t="str">
            <v>A</v>
          </cell>
        </row>
      </sheetData>
      <sheetData sheetId="5381">
        <row r="9">
          <cell r="A9" t="str">
            <v>A</v>
          </cell>
        </row>
      </sheetData>
      <sheetData sheetId="5382">
        <row r="9">
          <cell r="A9" t="str">
            <v>A</v>
          </cell>
        </row>
      </sheetData>
      <sheetData sheetId="5383">
        <row r="9">
          <cell r="A9" t="str">
            <v>A</v>
          </cell>
        </row>
      </sheetData>
      <sheetData sheetId="5384">
        <row r="9">
          <cell r="A9" t="str">
            <v>A</v>
          </cell>
        </row>
      </sheetData>
      <sheetData sheetId="5385">
        <row r="9">
          <cell r="A9" t="str">
            <v>A</v>
          </cell>
        </row>
      </sheetData>
      <sheetData sheetId="5386">
        <row r="9">
          <cell r="A9" t="str">
            <v>A</v>
          </cell>
        </row>
      </sheetData>
      <sheetData sheetId="5387">
        <row r="9">
          <cell r="A9" t="str">
            <v>A</v>
          </cell>
        </row>
      </sheetData>
      <sheetData sheetId="5388">
        <row r="9">
          <cell r="A9" t="str">
            <v>A</v>
          </cell>
        </row>
      </sheetData>
      <sheetData sheetId="5389">
        <row r="9">
          <cell r="A9" t="str">
            <v>A</v>
          </cell>
        </row>
      </sheetData>
      <sheetData sheetId="5390">
        <row r="9">
          <cell r="A9" t="str">
            <v>A</v>
          </cell>
        </row>
      </sheetData>
      <sheetData sheetId="5391">
        <row r="9">
          <cell r="A9" t="str">
            <v>A</v>
          </cell>
        </row>
      </sheetData>
      <sheetData sheetId="5392">
        <row r="9">
          <cell r="A9" t="str">
            <v>A</v>
          </cell>
        </row>
      </sheetData>
      <sheetData sheetId="5393">
        <row r="9">
          <cell r="A9" t="str">
            <v>A</v>
          </cell>
        </row>
      </sheetData>
      <sheetData sheetId="5394">
        <row r="9">
          <cell r="A9" t="str">
            <v>A</v>
          </cell>
        </row>
      </sheetData>
      <sheetData sheetId="5395">
        <row r="9">
          <cell r="A9" t="str">
            <v>A</v>
          </cell>
        </row>
      </sheetData>
      <sheetData sheetId="5396">
        <row r="9">
          <cell r="A9" t="str">
            <v>A</v>
          </cell>
        </row>
      </sheetData>
      <sheetData sheetId="5397">
        <row r="9">
          <cell r="A9" t="str">
            <v>A</v>
          </cell>
        </row>
      </sheetData>
      <sheetData sheetId="5398">
        <row r="9">
          <cell r="A9" t="str">
            <v>A</v>
          </cell>
        </row>
      </sheetData>
      <sheetData sheetId="5399">
        <row r="9">
          <cell r="A9" t="str">
            <v>A</v>
          </cell>
        </row>
      </sheetData>
      <sheetData sheetId="5400">
        <row r="9">
          <cell r="A9" t="str">
            <v>A</v>
          </cell>
        </row>
      </sheetData>
      <sheetData sheetId="5401">
        <row r="9">
          <cell r="A9" t="str">
            <v>A</v>
          </cell>
        </row>
      </sheetData>
      <sheetData sheetId="5402">
        <row r="9">
          <cell r="A9" t="str">
            <v>A</v>
          </cell>
        </row>
      </sheetData>
      <sheetData sheetId="5403">
        <row r="9">
          <cell r="A9" t="str">
            <v>A</v>
          </cell>
        </row>
      </sheetData>
      <sheetData sheetId="5404">
        <row r="9">
          <cell r="A9" t="str">
            <v>A</v>
          </cell>
        </row>
      </sheetData>
      <sheetData sheetId="5405">
        <row r="9">
          <cell r="A9" t="str">
            <v>A</v>
          </cell>
        </row>
      </sheetData>
      <sheetData sheetId="5406">
        <row r="9">
          <cell r="A9" t="str">
            <v>A</v>
          </cell>
        </row>
      </sheetData>
      <sheetData sheetId="5407">
        <row r="9">
          <cell r="A9" t="str">
            <v>A</v>
          </cell>
        </row>
      </sheetData>
      <sheetData sheetId="5408">
        <row r="9">
          <cell r="A9" t="str">
            <v>A</v>
          </cell>
        </row>
      </sheetData>
      <sheetData sheetId="5409">
        <row r="9">
          <cell r="A9" t="str">
            <v>A</v>
          </cell>
        </row>
      </sheetData>
      <sheetData sheetId="5410">
        <row r="9">
          <cell r="A9" t="str">
            <v>A</v>
          </cell>
        </row>
      </sheetData>
      <sheetData sheetId="5411">
        <row r="9">
          <cell r="A9" t="str">
            <v>A</v>
          </cell>
        </row>
      </sheetData>
      <sheetData sheetId="5412">
        <row r="9">
          <cell r="A9" t="str">
            <v>A</v>
          </cell>
        </row>
      </sheetData>
      <sheetData sheetId="5413">
        <row r="9">
          <cell r="A9" t="str">
            <v>A</v>
          </cell>
        </row>
      </sheetData>
      <sheetData sheetId="5414">
        <row r="9">
          <cell r="A9" t="str">
            <v>A</v>
          </cell>
        </row>
      </sheetData>
      <sheetData sheetId="5415">
        <row r="9">
          <cell r="A9" t="str">
            <v>A</v>
          </cell>
        </row>
      </sheetData>
      <sheetData sheetId="5416">
        <row r="9">
          <cell r="A9" t="str">
            <v>A</v>
          </cell>
        </row>
      </sheetData>
      <sheetData sheetId="5417">
        <row r="9">
          <cell r="A9" t="str">
            <v>A</v>
          </cell>
        </row>
      </sheetData>
      <sheetData sheetId="5418">
        <row r="9">
          <cell r="A9" t="str">
            <v>A</v>
          </cell>
        </row>
      </sheetData>
      <sheetData sheetId="5419">
        <row r="9">
          <cell r="A9" t="str">
            <v>A</v>
          </cell>
        </row>
      </sheetData>
      <sheetData sheetId="5420">
        <row r="9">
          <cell r="A9" t="str">
            <v>A</v>
          </cell>
        </row>
      </sheetData>
      <sheetData sheetId="5421">
        <row r="9">
          <cell r="A9" t="str">
            <v>A</v>
          </cell>
        </row>
      </sheetData>
      <sheetData sheetId="5422">
        <row r="9">
          <cell r="A9" t="str">
            <v>A</v>
          </cell>
        </row>
      </sheetData>
      <sheetData sheetId="5423">
        <row r="9">
          <cell r="A9" t="str">
            <v>A</v>
          </cell>
        </row>
      </sheetData>
      <sheetData sheetId="5424">
        <row r="9">
          <cell r="A9" t="str">
            <v>A</v>
          </cell>
        </row>
      </sheetData>
      <sheetData sheetId="5425">
        <row r="9">
          <cell r="A9" t="str">
            <v>A</v>
          </cell>
        </row>
      </sheetData>
      <sheetData sheetId="5426">
        <row r="9">
          <cell r="A9" t="str">
            <v>A</v>
          </cell>
        </row>
      </sheetData>
      <sheetData sheetId="5427">
        <row r="9">
          <cell r="A9" t="str">
            <v>A</v>
          </cell>
        </row>
      </sheetData>
      <sheetData sheetId="5428">
        <row r="9">
          <cell r="A9" t="str">
            <v>A</v>
          </cell>
        </row>
      </sheetData>
      <sheetData sheetId="5429">
        <row r="9">
          <cell r="A9" t="str">
            <v>A</v>
          </cell>
        </row>
      </sheetData>
      <sheetData sheetId="5430">
        <row r="9">
          <cell r="A9" t="str">
            <v>A</v>
          </cell>
        </row>
      </sheetData>
      <sheetData sheetId="5431">
        <row r="9">
          <cell r="A9" t="str">
            <v>A</v>
          </cell>
        </row>
      </sheetData>
      <sheetData sheetId="5432">
        <row r="9">
          <cell r="A9" t="str">
            <v>A</v>
          </cell>
        </row>
      </sheetData>
      <sheetData sheetId="5433">
        <row r="9">
          <cell r="A9" t="str">
            <v>A</v>
          </cell>
        </row>
      </sheetData>
      <sheetData sheetId="5434">
        <row r="9">
          <cell r="A9" t="str">
            <v>A</v>
          </cell>
        </row>
      </sheetData>
      <sheetData sheetId="5435">
        <row r="9">
          <cell r="A9" t="str">
            <v>A</v>
          </cell>
        </row>
      </sheetData>
      <sheetData sheetId="5436">
        <row r="9">
          <cell r="A9" t="str">
            <v>A</v>
          </cell>
        </row>
      </sheetData>
      <sheetData sheetId="5437">
        <row r="9">
          <cell r="A9" t="str">
            <v>A</v>
          </cell>
        </row>
      </sheetData>
      <sheetData sheetId="5438">
        <row r="9">
          <cell r="A9" t="str">
            <v>A</v>
          </cell>
        </row>
      </sheetData>
      <sheetData sheetId="5439">
        <row r="9">
          <cell r="A9" t="str">
            <v>A</v>
          </cell>
        </row>
      </sheetData>
      <sheetData sheetId="5440">
        <row r="9">
          <cell r="A9" t="str">
            <v>A</v>
          </cell>
        </row>
      </sheetData>
      <sheetData sheetId="5441">
        <row r="9">
          <cell r="A9" t="str">
            <v>A</v>
          </cell>
        </row>
      </sheetData>
      <sheetData sheetId="5442">
        <row r="9">
          <cell r="A9" t="str">
            <v>A</v>
          </cell>
        </row>
      </sheetData>
      <sheetData sheetId="5443">
        <row r="9">
          <cell r="A9" t="str">
            <v>A</v>
          </cell>
        </row>
      </sheetData>
      <sheetData sheetId="5444">
        <row r="9">
          <cell r="A9" t="str">
            <v>A</v>
          </cell>
        </row>
      </sheetData>
      <sheetData sheetId="5445">
        <row r="9">
          <cell r="A9" t="str">
            <v>A</v>
          </cell>
        </row>
      </sheetData>
      <sheetData sheetId="5446">
        <row r="9">
          <cell r="A9" t="str">
            <v>A</v>
          </cell>
        </row>
      </sheetData>
      <sheetData sheetId="5447">
        <row r="9">
          <cell r="A9" t="str">
            <v>A</v>
          </cell>
        </row>
      </sheetData>
      <sheetData sheetId="5448">
        <row r="9">
          <cell r="A9" t="str">
            <v>A</v>
          </cell>
        </row>
      </sheetData>
      <sheetData sheetId="5449">
        <row r="9">
          <cell r="A9" t="str">
            <v>A</v>
          </cell>
        </row>
      </sheetData>
      <sheetData sheetId="5450">
        <row r="9">
          <cell r="A9" t="str">
            <v>A</v>
          </cell>
        </row>
      </sheetData>
      <sheetData sheetId="5451">
        <row r="9">
          <cell r="A9" t="str">
            <v>A</v>
          </cell>
        </row>
      </sheetData>
      <sheetData sheetId="5452">
        <row r="9">
          <cell r="A9" t="str">
            <v>A</v>
          </cell>
        </row>
      </sheetData>
      <sheetData sheetId="5453">
        <row r="9">
          <cell r="A9" t="str">
            <v>A</v>
          </cell>
        </row>
      </sheetData>
      <sheetData sheetId="5454">
        <row r="9">
          <cell r="A9" t="str">
            <v>A</v>
          </cell>
        </row>
      </sheetData>
      <sheetData sheetId="5455">
        <row r="9">
          <cell r="A9" t="str">
            <v>A</v>
          </cell>
        </row>
      </sheetData>
      <sheetData sheetId="5456">
        <row r="9">
          <cell r="A9" t="str">
            <v>A</v>
          </cell>
        </row>
      </sheetData>
      <sheetData sheetId="5457">
        <row r="9">
          <cell r="A9" t="str">
            <v>A</v>
          </cell>
        </row>
      </sheetData>
      <sheetData sheetId="5458">
        <row r="9">
          <cell r="A9" t="str">
            <v>A</v>
          </cell>
        </row>
      </sheetData>
      <sheetData sheetId="5459">
        <row r="9">
          <cell r="A9" t="str">
            <v>A</v>
          </cell>
        </row>
      </sheetData>
      <sheetData sheetId="5460">
        <row r="9">
          <cell r="A9" t="str">
            <v>A</v>
          </cell>
        </row>
      </sheetData>
      <sheetData sheetId="5461">
        <row r="9">
          <cell r="A9" t="str">
            <v>A</v>
          </cell>
        </row>
      </sheetData>
      <sheetData sheetId="5462">
        <row r="9">
          <cell r="A9" t="str">
            <v>A</v>
          </cell>
        </row>
      </sheetData>
      <sheetData sheetId="5463">
        <row r="9">
          <cell r="A9" t="str">
            <v>A</v>
          </cell>
        </row>
      </sheetData>
      <sheetData sheetId="5464">
        <row r="9">
          <cell r="A9" t="str">
            <v>A</v>
          </cell>
        </row>
      </sheetData>
      <sheetData sheetId="5465">
        <row r="9">
          <cell r="A9" t="str">
            <v>A</v>
          </cell>
        </row>
      </sheetData>
      <sheetData sheetId="5466">
        <row r="9">
          <cell r="A9" t="str">
            <v>A</v>
          </cell>
        </row>
      </sheetData>
      <sheetData sheetId="5467">
        <row r="9">
          <cell r="A9" t="str">
            <v>A</v>
          </cell>
        </row>
      </sheetData>
      <sheetData sheetId="5468">
        <row r="9">
          <cell r="A9" t="str">
            <v>A</v>
          </cell>
        </row>
      </sheetData>
      <sheetData sheetId="5469">
        <row r="9">
          <cell r="A9" t="str">
            <v>A</v>
          </cell>
        </row>
      </sheetData>
      <sheetData sheetId="5470">
        <row r="9">
          <cell r="A9" t="str">
            <v>A</v>
          </cell>
        </row>
      </sheetData>
      <sheetData sheetId="5471">
        <row r="9">
          <cell r="A9" t="str">
            <v>A</v>
          </cell>
        </row>
      </sheetData>
      <sheetData sheetId="5472">
        <row r="9">
          <cell r="A9" t="str">
            <v>A</v>
          </cell>
        </row>
      </sheetData>
      <sheetData sheetId="5473">
        <row r="9">
          <cell r="A9" t="str">
            <v>A</v>
          </cell>
        </row>
      </sheetData>
      <sheetData sheetId="5474">
        <row r="9">
          <cell r="A9" t="str">
            <v>A</v>
          </cell>
        </row>
      </sheetData>
      <sheetData sheetId="5475">
        <row r="9">
          <cell r="A9" t="str">
            <v>A</v>
          </cell>
        </row>
      </sheetData>
      <sheetData sheetId="5476">
        <row r="9">
          <cell r="A9" t="str">
            <v>A</v>
          </cell>
        </row>
      </sheetData>
      <sheetData sheetId="5477">
        <row r="9">
          <cell r="A9" t="str">
            <v>A</v>
          </cell>
        </row>
      </sheetData>
      <sheetData sheetId="5478">
        <row r="9">
          <cell r="A9" t="str">
            <v>A</v>
          </cell>
        </row>
      </sheetData>
      <sheetData sheetId="5479">
        <row r="9">
          <cell r="A9" t="str">
            <v>A</v>
          </cell>
        </row>
      </sheetData>
      <sheetData sheetId="5480">
        <row r="9">
          <cell r="A9" t="str">
            <v>A</v>
          </cell>
        </row>
      </sheetData>
      <sheetData sheetId="5481">
        <row r="9">
          <cell r="A9" t="str">
            <v>A</v>
          </cell>
        </row>
      </sheetData>
      <sheetData sheetId="5482">
        <row r="9">
          <cell r="A9" t="str">
            <v>A</v>
          </cell>
        </row>
      </sheetData>
      <sheetData sheetId="5483">
        <row r="9">
          <cell r="A9" t="str">
            <v>A</v>
          </cell>
        </row>
      </sheetData>
      <sheetData sheetId="5484">
        <row r="9">
          <cell r="A9" t="str">
            <v>A</v>
          </cell>
        </row>
      </sheetData>
      <sheetData sheetId="5485">
        <row r="9">
          <cell r="A9" t="str">
            <v>A</v>
          </cell>
        </row>
      </sheetData>
      <sheetData sheetId="5486">
        <row r="9">
          <cell r="A9" t="str">
            <v>A</v>
          </cell>
        </row>
      </sheetData>
      <sheetData sheetId="5487">
        <row r="9">
          <cell r="A9" t="str">
            <v>A</v>
          </cell>
        </row>
      </sheetData>
      <sheetData sheetId="5488">
        <row r="9">
          <cell r="A9" t="str">
            <v>A</v>
          </cell>
        </row>
      </sheetData>
      <sheetData sheetId="5489">
        <row r="9">
          <cell r="A9" t="str">
            <v>A</v>
          </cell>
        </row>
      </sheetData>
      <sheetData sheetId="5490">
        <row r="9">
          <cell r="A9" t="str">
            <v>A</v>
          </cell>
        </row>
      </sheetData>
      <sheetData sheetId="5491">
        <row r="9">
          <cell r="A9" t="str">
            <v>A</v>
          </cell>
        </row>
      </sheetData>
      <sheetData sheetId="5492">
        <row r="9">
          <cell r="A9" t="str">
            <v>A</v>
          </cell>
        </row>
      </sheetData>
      <sheetData sheetId="5493">
        <row r="9">
          <cell r="A9" t="str">
            <v>A</v>
          </cell>
        </row>
      </sheetData>
      <sheetData sheetId="5494">
        <row r="9">
          <cell r="A9" t="str">
            <v>A</v>
          </cell>
        </row>
      </sheetData>
      <sheetData sheetId="5495">
        <row r="9">
          <cell r="A9" t="str">
            <v>A</v>
          </cell>
        </row>
      </sheetData>
      <sheetData sheetId="5496">
        <row r="9">
          <cell r="A9" t="str">
            <v>A</v>
          </cell>
        </row>
      </sheetData>
      <sheetData sheetId="5497">
        <row r="9">
          <cell r="A9" t="str">
            <v>A</v>
          </cell>
        </row>
      </sheetData>
      <sheetData sheetId="5498">
        <row r="9">
          <cell r="A9" t="str">
            <v>A</v>
          </cell>
        </row>
      </sheetData>
      <sheetData sheetId="5499">
        <row r="9">
          <cell r="A9" t="str">
            <v>A</v>
          </cell>
        </row>
      </sheetData>
      <sheetData sheetId="5500">
        <row r="9">
          <cell r="A9" t="str">
            <v>A</v>
          </cell>
        </row>
      </sheetData>
      <sheetData sheetId="5501">
        <row r="9">
          <cell r="A9" t="str">
            <v>A</v>
          </cell>
        </row>
      </sheetData>
      <sheetData sheetId="5502">
        <row r="9">
          <cell r="A9" t="str">
            <v>A</v>
          </cell>
        </row>
      </sheetData>
      <sheetData sheetId="5503">
        <row r="9">
          <cell r="A9" t="str">
            <v>A</v>
          </cell>
        </row>
      </sheetData>
      <sheetData sheetId="5504">
        <row r="9">
          <cell r="A9" t="str">
            <v>A</v>
          </cell>
        </row>
      </sheetData>
      <sheetData sheetId="5505">
        <row r="9">
          <cell r="A9" t="str">
            <v>A</v>
          </cell>
        </row>
      </sheetData>
      <sheetData sheetId="5506">
        <row r="9">
          <cell r="A9" t="str">
            <v>A</v>
          </cell>
        </row>
      </sheetData>
      <sheetData sheetId="5507">
        <row r="9">
          <cell r="A9" t="str">
            <v>A</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ow r="9">
          <cell r="A9" t="str">
            <v>A</v>
          </cell>
        </row>
      </sheetData>
      <sheetData sheetId="5533">
        <row r="9">
          <cell r="A9" t="str">
            <v>A</v>
          </cell>
        </row>
      </sheetData>
      <sheetData sheetId="5534">
        <row r="9">
          <cell r="A9" t="str">
            <v>A</v>
          </cell>
        </row>
      </sheetData>
      <sheetData sheetId="5535">
        <row r="9">
          <cell r="A9" t="str">
            <v>A</v>
          </cell>
        </row>
      </sheetData>
      <sheetData sheetId="5536">
        <row r="9">
          <cell r="A9" t="str">
            <v>A</v>
          </cell>
        </row>
      </sheetData>
      <sheetData sheetId="5537">
        <row r="9">
          <cell r="A9" t="str">
            <v>A</v>
          </cell>
        </row>
      </sheetData>
      <sheetData sheetId="5538">
        <row r="9">
          <cell r="A9" t="str">
            <v>A</v>
          </cell>
        </row>
      </sheetData>
      <sheetData sheetId="5539">
        <row r="9">
          <cell r="A9" t="str">
            <v>A</v>
          </cell>
        </row>
      </sheetData>
      <sheetData sheetId="5540">
        <row r="9">
          <cell r="A9" t="str">
            <v>A</v>
          </cell>
        </row>
      </sheetData>
      <sheetData sheetId="5541">
        <row r="9">
          <cell r="A9" t="str">
            <v>A</v>
          </cell>
        </row>
      </sheetData>
      <sheetData sheetId="5542">
        <row r="9">
          <cell r="A9" t="str">
            <v>A</v>
          </cell>
        </row>
      </sheetData>
      <sheetData sheetId="5543"/>
      <sheetData sheetId="5544"/>
      <sheetData sheetId="5545"/>
      <sheetData sheetId="5546"/>
      <sheetData sheetId="5547" refreshError="1"/>
      <sheetData sheetId="5548" refreshError="1"/>
      <sheetData sheetId="5549" refreshError="1"/>
      <sheetData sheetId="5550" refreshError="1"/>
      <sheetData sheetId="5551" refreshError="1"/>
      <sheetData sheetId="5552">
        <row r="9">
          <cell r="A9" t="str">
            <v>A</v>
          </cell>
        </row>
      </sheetData>
      <sheetData sheetId="5553">
        <row r="9">
          <cell r="A9" t="str">
            <v>A</v>
          </cell>
        </row>
      </sheetData>
      <sheetData sheetId="5554"/>
      <sheetData sheetId="5555"/>
      <sheetData sheetId="5556"/>
      <sheetData sheetId="5557"/>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ow r="9">
          <cell r="A9" t="str">
            <v>A</v>
          </cell>
        </row>
      </sheetData>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ow r="9">
          <cell r="A9" t="str">
            <v>A</v>
          </cell>
        </row>
      </sheetData>
      <sheetData sheetId="5607"/>
      <sheetData sheetId="5608"/>
      <sheetData sheetId="5609"/>
      <sheetData sheetId="5610">
        <row r="9">
          <cell r="A9" t="str">
            <v>A</v>
          </cell>
        </row>
      </sheetData>
      <sheetData sheetId="5611">
        <row r="9">
          <cell r="A9" t="str">
            <v>A</v>
          </cell>
        </row>
      </sheetData>
      <sheetData sheetId="5612">
        <row r="9">
          <cell r="A9" t="str">
            <v>A</v>
          </cell>
        </row>
      </sheetData>
      <sheetData sheetId="5613">
        <row r="9">
          <cell r="A9" t="str">
            <v>A</v>
          </cell>
        </row>
      </sheetData>
      <sheetData sheetId="5614">
        <row r="9">
          <cell r="A9" t="str">
            <v>A</v>
          </cell>
        </row>
      </sheetData>
      <sheetData sheetId="5615">
        <row r="9">
          <cell r="A9" t="str">
            <v>A</v>
          </cell>
        </row>
      </sheetData>
      <sheetData sheetId="5616"/>
      <sheetData sheetId="5617"/>
      <sheetData sheetId="5618">
        <row r="9">
          <cell r="A9" t="str">
            <v>A</v>
          </cell>
        </row>
      </sheetData>
      <sheetData sheetId="5619"/>
      <sheetData sheetId="5620"/>
      <sheetData sheetId="5621"/>
      <sheetData sheetId="5622"/>
      <sheetData sheetId="5623"/>
      <sheetData sheetId="5624"/>
      <sheetData sheetId="5625"/>
      <sheetData sheetId="5626"/>
      <sheetData sheetId="5627">
        <row r="9">
          <cell r="A9" t="str">
            <v>A</v>
          </cell>
        </row>
      </sheetData>
      <sheetData sheetId="5628">
        <row r="9">
          <cell r="A9" t="str">
            <v>A</v>
          </cell>
        </row>
      </sheetData>
      <sheetData sheetId="5629">
        <row r="9">
          <cell r="A9" t="str">
            <v>A</v>
          </cell>
        </row>
      </sheetData>
      <sheetData sheetId="5630">
        <row r="9">
          <cell r="A9" t="str">
            <v>A</v>
          </cell>
        </row>
      </sheetData>
      <sheetData sheetId="5631">
        <row r="9">
          <cell r="A9" t="str">
            <v>A</v>
          </cell>
        </row>
      </sheetData>
      <sheetData sheetId="5632">
        <row r="9">
          <cell r="A9" t="str">
            <v>A</v>
          </cell>
        </row>
      </sheetData>
      <sheetData sheetId="5633">
        <row r="9">
          <cell r="A9" t="str">
            <v>A</v>
          </cell>
        </row>
      </sheetData>
      <sheetData sheetId="5634">
        <row r="9">
          <cell r="A9" t="str">
            <v>A</v>
          </cell>
        </row>
      </sheetData>
      <sheetData sheetId="5635">
        <row r="9">
          <cell r="A9" t="str">
            <v>A</v>
          </cell>
        </row>
      </sheetData>
      <sheetData sheetId="5636">
        <row r="9">
          <cell r="A9" t="str">
            <v>A</v>
          </cell>
        </row>
      </sheetData>
      <sheetData sheetId="5637">
        <row r="9">
          <cell r="A9" t="str">
            <v>A</v>
          </cell>
        </row>
      </sheetData>
      <sheetData sheetId="5638"/>
      <sheetData sheetId="5639"/>
      <sheetData sheetId="5640">
        <row r="9">
          <cell r="A9" t="str">
            <v>A</v>
          </cell>
        </row>
      </sheetData>
      <sheetData sheetId="5641">
        <row r="9">
          <cell r="A9" t="str">
            <v>A</v>
          </cell>
        </row>
      </sheetData>
      <sheetData sheetId="5642">
        <row r="9">
          <cell r="A9" t="str">
            <v>A</v>
          </cell>
        </row>
      </sheetData>
      <sheetData sheetId="5643">
        <row r="9">
          <cell r="A9" t="str">
            <v>A</v>
          </cell>
        </row>
      </sheetData>
      <sheetData sheetId="5644">
        <row r="9">
          <cell r="A9" t="str">
            <v>A</v>
          </cell>
        </row>
      </sheetData>
      <sheetData sheetId="5645">
        <row r="9">
          <cell r="A9" t="str">
            <v>A</v>
          </cell>
        </row>
      </sheetData>
      <sheetData sheetId="5646">
        <row r="9">
          <cell r="A9" t="str">
            <v>A</v>
          </cell>
        </row>
      </sheetData>
      <sheetData sheetId="5647">
        <row r="9">
          <cell r="A9" t="str">
            <v>A</v>
          </cell>
        </row>
      </sheetData>
      <sheetData sheetId="5648">
        <row r="9">
          <cell r="A9" t="str">
            <v>A</v>
          </cell>
        </row>
      </sheetData>
      <sheetData sheetId="5649">
        <row r="9">
          <cell r="A9" t="str">
            <v>A</v>
          </cell>
        </row>
      </sheetData>
      <sheetData sheetId="5650">
        <row r="9">
          <cell r="A9" t="str">
            <v>A</v>
          </cell>
        </row>
      </sheetData>
      <sheetData sheetId="5651">
        <row r="9">
          <cell r="A9" t="str">
            <v>A</v>
          </cell>
        </row>
      </sheetData>
      <sheetData sheetId="5652">
        <row r="9">
          <cell r="A9" t="str">
            <v>A</v>
          </cell>
        </row>
      </sheetData>
      <sheetData sheetId="5653">
        <row r="9">
          <cell r="A9" t="str">
            <v>A</v>
          </cell>
        </row>
      </sheetData>
      <sheetData sheetId="5654">
        <row r="9">
          <cell r="A9" t="str">
            <v>A</v>
          </cell>
        </row>
      </sheetData>
      <sheetData sheetId="5655">
        <row r="9">
          <cell r="A9" t="str">
            <v>A</v>
          </cell>
        </row>
      </sheetData>
      <sheetData sheetId="5656">
        <row r="9">
          <cell r="A9" t="str">
            <v>A</v>
          </cell>
        </row>
      </sheetData>
      <sheetData sheetId="5657">
        <row r="9">
          <cell r="A9" t="str">
            <v>A</v>
          </cell>
        </row>
      </sheetData>
      <sheetData sheetId="5658">
        <row r="9">
          <cell r="A9" t="str">
            <v>A</v>
          </cell>
        </row>
      </sheetData>
      <sheetData sheetId="5659">
        <row r="9">
          <cell r="A9" t="str">
            <v>A</v>
          </cell>
        </row>
      </sheetData>
      <sheetData sheetId="5660">
        <row r="9">
          <cell r="A9" t="str">
            <v>A</v>
          </cell>
        </row>
      </sheetData>
      <sheetData sheetId="5661">
        <row r="9">
          <cell r="A9" t="str">
            <v>A</v>
          </cell>
        </row>
      </sheetData>
      <sheetData sheetId="5662">
        <row r="9">
          <cell r="A9" t="str">
            <v>A</v>
          </cell>
        </row>
      </sheetData>
      <sheetData sheetId="5663">
        <row r="9">
          <cell r="A9" t="str">
            <v>A</v>
          </cell>
        </row>
      </sheetData>
      <sheetData sheetId="5664">
        <row r="9">
          <cell r="A9" t="str">
            <v>A</v>
          </cell>
        </row>
      </sheetData>
      <sheetData sheetId="5665">
        <row r="9">
          <cell r="A9" t="str">
            <v>A</v>
          </cell>
        </row>
      </sheetData>
      <sheetData sheetId="5666">
        <row r="9">
          <cell r="A9" t="str">
            <v>A</v>
          </cell>
        </row>
      </sheetData>
      <sheetData sheetId="5667">
        <row r="9">
          <cell r="A9" t="str">
            <v>A</v>
          </cell>
        </row>
      </sheetData>
      <sheetData sheetId="5668">
        <row r="9">
          <cell r="A9" t="str">
            <v>A</v>
          </cell>
        </row>
      </sheetData>
      <sheetData sheetId="5669">
        <row r="9">
          <cell r="A9" t="str">
            <v>A</v>
          </cell>
        </row>
      </sheetData>
      <sheetData sheetId="5670">
        <row r="9">
          <cell r="A9" t="str">
            <v>A</v>
          </cell>
        </row>
      </sheetData>
      <sheetData sheetId="5671">
        <row r="9">
          <cell r="A9" t="str">
            <v>A</v>
          </cell>
        </row>
      </sheetData>
      <sheetData sheetId="5672">
        <row r="9">
          <cell r="A9" t="str">
            <v>A</v>
          </cell>
        </row>
      </sheetData>
      <sheetData sheetId="5673">
        <row r="9">
          <cell r="A9" t="str">
            <v>A</v>
          </cell>
        </row>
      </sheetData>
      <sheetData sheetId="5674">
        <row r="9">
          <cell r="A9" t="str">
            <v>A</v>
          </cell>
        </row>
      </sheetData>
      <sheetData sheetId="5675">
        <row r="9">
          <cell r="A9" t="str">
            <v>A</v>
          </cell>
        </row>
      </sheetData>
      <sheetData sheetId="5676">
        <row r="9">
          <cell r="A9" t="str">
            <v>A</v>
          </cell>
        </row>
      </sheetData>
      <sheetData sheetId="5677">
        <row r="9">
          <cell r="A9" t="str">
            <v>A</v>
          </cell>
        </row>
      </sheetData>
      <sheetData sheetId="5678">
        <row r="9">
          <cell r="A9" t="str">
            <v>A</v>
          </cell>
        </row>
      </sheetData>
      <sheetData sheetId="5679">
        <row r="9">
          <cell r="A9" t="str">
            <v>A</v>
          </cell>
        </row>
      </sheetData>
      <sheetData sheetId="5680">
        <row r="9">
          <cell r="A9" t="str">
            <v>A</v>
          </cell>
        </row>
      </sheetData>
      <sheetData sheetId="5681">
        <row r="9">
          <cell r="A9" t="str">
            <v>A</v>
          </cell>
        </row>
      </sheetData>
      <sheetData sheetId="5682">
        <row r="9">
          <cell r="A9" t="str">
            <v>A</v>
          </cell>
        </row>
      </sheetData>
      <sheetData sheetId="5683">
        <row r="9">
          <cell r="A9" t="str">
            <v>A</v>
          </cell>
        </row>
      </sheetData>
      <sheetData sheetId="5684">
        <row r="9">
          <cell r="A9" t="str">
            <v>A</v>
          </cell>
        </row>
      </sheetData>
      <sheetData sheetId="5685">
        <row r="9">
          <cell r="A9" t="str">
            <v>A</v>
          </cell>
        </row>
      </sheetData>
      <sheetData sheetId="5686">
        <row r="9">
          <cell r="A9" t="str">
            <v>A</v>
          </cell>
        </row>
      </sheetData>
      <sheetData sheetId="5687">
        <row r="9">
          <cell r="A9" t="str">
            <v>A</v>
          </cell>
        </row>
      </sheetData>
      <sheetData sheetId="5688">
        <row r="9">
          <cell r="A9" t="str">
            <v>A</v>
          </cell>
        </row>
      </sheetData>
      <sheetData sheetId="5689">
        <row r="9">
          <cell r="A9" t="str">
            <v>A</v>
          </cell>
        </row>
      </sheetData>
      <sheetData sheetId="5690">
        <row r="9">
          <cell r="A9" t="str">
            <v>A</v>
          </cell>
        </row>
      </sheetData>
      <sheetData sheetId="5691">
        <row r="9">
          <cell r="A9" t="str">
            <v>A</v>
          </cell>
        </row>
      </sheetData>
      <sheetData sheetId="5692">
        <row r="9">
          <cell r="A9" t="str">
            <v>A</v>
          </cell>
        </row>
      </sheetData>
      <sheetData sheetId="5693">
        <row r="9">
          <cell r="A9" t="str">
            <v>A</v>
          </cell>
        </row>
      </sheetData>
      <sheetData sheetId="5694">
        <row r="9">
          <cell r="A9" t="str">
            <v>A</v>
          </cell>
        </row>
      </sheetData>
      <sheetData sheetId="5695">
        <row r="9">
          <cell r="A9" t="str">
            <v>A</v>
          </cell>
        </row>
      </sheetData>
      <sheetData sheetId="5696">
        <row r="9">
          <cell r="A9" t="str">
            <v>A</v>
          </cell>
        </row>
      </sheetData>
      <sheetData sheetId="5697">
        <row r="9">
          <cell r="A9" t="str">
            <v>A</v>
          </cell>
        </row>
      </sheetData>
      <sheetData sheetId="5698">
        <row r="9">
          <cell r="A9" t="str">
            <v>A</v>
          </cell>
        </row>
      </sheetData>
      <sheetData sheetId="5699">
        <row r="9">
          <cell r="A9" t="str">
            <v>A</v>
          </cell>
        </row>
      </sheetData>
      <sheetData sheetId="5700">
        <row r="9">
          <cell r="A9" t="str">
            <v>A</v>
          </cell>
        </row>
      </sheetData>
      <sheetData sheetId="5701">
        <row r="9">
          <cell r="A9" t="str">
            <v>A</v>
          </cell>
        </row>
      </sheetData>
      <sheetData sheetId="5702">
        <row r="9">
          <cell r="A9" t="str">
            <v>A</v>
          </cell>
        </row>
      </sheetData>
      <sheetData sheetId="5703">
        <row r="9">
          <cell r="A9" t="str">
            <v>A</v>
          </cell>
        </row>
      </sheetData>
      <sheetData sheetId="5704">
        <row r="9">
          <cell r="A9" t="str">
            <v>A</v>
          </cell>
        </row>
      </sheetData>
      <sheetData sheetId="5705">
        <row r="9">
          <cell r="A9" t="str">
            <v>A</v>
          </cell>
        </row>
      </sheetData>
      <sheetData sheetId="5706">
        <row r="9">
          <cell r="A9" t="str">
            <v>A</v>
          </cell>
        </row>
      </sheetData>
      <sheetData sheetId="5707">
        <row r="9">
          <cell r="A9" t="str">
            <v>A</v>
          </cell>
        </row>
      </sheetData>
      <sheetData sheetId="5708">
        <row r="9">
          <cell r="A9" t="str">
            <v>A</v>
          </cell>
        </row>
      </sheetData>
      <sheetData sheetId="5709">
        <row r="9">
          <cell r="A9" t="str">
            <v>A</v>
          </cell>
        </row>
      </sheetData>
      <sheetData sheetId="5710">
        <row r="9">
          <cell r="A9" t="str">
            <v>A</v>
          </cell>
        </row>
      </sheetData>
      <sheetData sheetId="5711">
        <row r="9">
          <cell r="A9" t="str">
            <v>A</v>
          </cell>
        </row>
      </sheetData>
      <sheetData sheetId="5712">
        <row r="9">
          <cell r="A9" t="str">
            <v>A</v>
          </cell>
        </row>
      </sheetData>
      <sheetData sheetId="5713">
        <row r="9">
          <cell r="A9" t="str">
            <v>A</v>
          </cell>
        </row>
      </sheetData>
      <sheetData sheetId="5714">
        <row r="9">
          <cell r="A9" t="str">
            <v>A</v>
          </cell>
        </row>
      </sheetData>
      <sheetData sheetId="5715">
        <row r="9">
          <cell r="A9" t="str">
            <v>A</v>
          </cell>
        </row>
      </sheetData>
      <sheetData sheetId="5716">
        <row r="9">
          <cell r="A9" t="str">
            <v>A</v>
          </cell>
        </row>
      </sheetData>
      <sheetData sheetId="5717">
        <row r="9">
          <cell r="A9" t="str">
            <v>A</v>
          </cell>
        </row>
      </sheetData>
      <sheetData sheetId="5718">
        <row r="9">
          <cell r="A9" t="str">
            <v>A</v>
          </cell>
        </row>
      </sheetData>
      <sheetData sheetId="5719">
        <row r="9">
          <cell r="A9" t="str">
            <v>A</v>
          </cell>
        </row>
      </sheetData>
      <sheetData sheetId="5720">
        <row r="9">
          <cell r="A9" t="str">
            <v>A</v>
          </cell>
        </row>
      </sheetData>
      <sheetData sheetId="5721">
        <row r="9">
          <cell r="A9" t="str">
            <v>A</v>
          </cell>
        </row>
      </sheetData>
      <sheetData sheetId="5722">
        <row r="9">
          <cell r="A9" t="str">
            <v>A</v>
          </cell>
        </row>
      </sheetData>
      <sheetData sheetId="5723">
        <row r="9">
          <cell r="A9" t="str">
            <v>A</v>
          </cell>
        </row>
      </sheetData>
      <sheetData sheetId="5724">
        <row r="9">
          <cell r="A9" t="str">
            <v>A</v>
          </cell>
        </row>
      </sheetData>
      <sheetData sheetId="5725">
        <row r="9">
          <cell r="A9" t="str">
            <v>A</v>
          </cell>
        </row>
      </sheetData>
      <sheetData sheetId="5726">
        <row r="9">
          <cell r="A9" t="str">
            <v>A</v>
          </cell>
        </row>
      </sheetData>
      <sheetData sheetId="5727">
        <row r="9">
          <cell r="A9" t="str">
            <v>A</v>
          </cell>
        </row>
      </sheetData>
      <sheetData sheetId="5728">
        <row r="9">
          <cell r="A9" t="str">
            <v>A</v>
          </cell>
        </row>
      </sheetData>
      <sheetData sheetId="5729">
        <row r="9">
          <cell r="A9" t="str">
            <v>A</v>
          </cell>
        </row>
      </sheetData>
      <sheetData sheetId="5730">
        <row r="9">
          <cell r="A9" t="str">
            <v>A</v>
          </cell>
        </row>
      </sheetData>
      <sheetData sheetId="5731">
        <row r="9">
          <cell r="A9" t="str">
            <v>A</v>
          </cell>
        </row>
      </sheetData>
      <sheetData sheetId="5732">
        <row r="9">
          <cell r="A9" t="str">
            <v>A</v>
          </cell>
        </row>
      </sheetData>
      <sheetData sheetId="5733">
        <row r="9">
          <cell r="A9" t="str">
            <v>A</v>
          </cell>
        </row>
      </sheetData>
      <sheetData sheetId="5734">
        <row r="9">
          <cell r="A9" t="str">
            <v>A</v>
          </cell>
        </row>
      </sheetData>
      <sheetData sheetId="5735">
        <row r="9">
          <cell r="A9" t="str">
            <v>A</v>
          </cell>
        </row>
      </sheetData>
      <sheetData sheetId="5736">
        <row r="9">
          <cell r="A9" t="str">
            <v>A</v>
          </cell>
        </row>
      </sheetData>
      <sheetData sheetId="5737">
        <row r="9">
          <cell r="A9" t="str">
            <v>A</v>
          </cell>
        </row>
      </sheetData>
      <sheetData sheetId="5738">
        <row r="9">
          <cell r="A9" t="str">
            <v>A</v>
          </cell>
        </row>
      </sheetData>
      <sheetData sheetId="5739">
        <row r="9">
          <cell r="A9" t="str">
            <v>A</v>
          </cell>
        </row>
      </sheetData>
      <sheetData sheetId="5740">
        <row r="9">
          <cell r="A9" t="str">
            <v>A</v>
          </cell>
        </row>
      </sheetData>
      <sheetData sheetId="5741">
        <row r="9">
          <cell r="A9" t="str">
            <v>A</v>
          </cell>
        </row>
      </sheetData>
      <sheetData sheetId="5742">
        <row r="9">
          <cell r="A9" t="str">
            <v>A</v>
          </cell>
        </row>
      </sheetData>
      <sheetData sheetId="5743">
        <row r="9">
          <cell r="A9" t="str">
            <v>A</v>
          </cell>
        </row>
      </sheetData>
      <sheetData sheetId="5744">
        <row r="9">
          <cell r="A9" t="str">
            <v>A</v>
          </cell>
        </row>
      </sheetData>
      <sheetData sheetId="5745">
        <row r="9">
          <cell r="A9" t="str">
            <v>A</v>
          </cell>
        </row>
      </sheetData>
      <sheetData sheetId="5746">
        <row r="9">
          <cell r="A9" t="str">
            <v>A</v>
          </cell>
        </row>
      </sheetData>
      <sheetData sheetId="5747">
        <row r="9">
          <cell r="A9" t="str">
            <v>A</v>
          </cell>
        </row>
      </sheetData>
      <sheetData sheetId="5748">
        <row r="9">
          <cell r="A9" t="str">
            <v>A</v>
          </cell>
        </row>
      </sheetData>
      <sheetData sheetId="5749">
        <row r="9">
          <cell r="A9" t="str">
            <v>A</v>
          </cell>
        </row>
      </sheetData>
      <sheetData sheetId="5750">
        <row r="9">
          <cell r="A9" t="str">
            <v>A</v>
          </cell>
        </row>
      </sheetData>
      <sheetData sheetId="5751">
        <row r="9">
          <cell r="A9" t="str">
            <v>A</v>
          </cell>
        </row>
      </sheetData>
      <sheetData sheetId="5752">
        <row r="9">
          <cell r="A9" t="str">
            <v>A</v>
          </cell>
        </row>
      </sheetData>
      <sheetData sheetId="5753">
        <row r="9">
          <cell r="A9" t="str">
            <v>A</v>
          </cell>
        </row>
      </sheetData>
      <sheetData sheetId="5754">
        <row r="9">
          <cell r="A9" t="str">
            <v>A</v>
          </cell>
        </row>
      </sheetData>
      <sheetData sheetId="5755">
        <row r="9">
          <cell r="A9" t="str">
            <v>A</v>
          </cell>
        </row>
      </sheetData>
      <sheetData sheetId="5756">
        <row r="9">
          <cell r="A9" t="str">
            <v>A</v>
          </cell>
        </row>
      </sheetData>
      <sheetData sheetId="5757">
        <row r="9">
          <cell r="A9" t="str">
            <v>A</v>
          </cell>
        </row>
      </sheetData>
      <sheetData sheetId="5758">
        <row r="9">
          <cell r="A9" t="str">
            <v>A</v>
          </cell>
        </row>
      </sheetData>
      <sheetData sheetId="5759">
        <row r="9">
          <cell r="A9" t="str">
            <v>A</v>
          </cell>
        </row>
      </sheetData>
      <sheetData sheetId="5760">
        <row r="9">
          <cell r="A9" t="str">
            <v>A</v>
          </cell>
        </row>
      </sheetData>
      <sheetData sheetId="5761">
        <row r="9">
          <cell r="A9" t="str">
            <v>A</v>
          </cell>
        </row>
      </sheetData>
      <sheetData sheetId="5762">
        <row r="9">
          <cell r="A9" t="str">
            <v>A</v>
          </cell>
        </row>
      </sheetData>
      <sheetData sheetId="5763">
        <row r="9">
          <cell r="A9" t="str">
            <v>A</v>
          </cell>
        </row>
      </sheetData>
      <sheetData sheetId="5764">
        <row r="9">
          <cell r="A9" t="str">
            <v>A</v>
          </cell>
        </row>
      </sheetData>
      <sheetData sheetId="5765">
        <row r="9">
          <cell r="A9" t="str">
            <v>A</v>
          </cell>
        </row>
      </sheetData>
      <sheetData sheetId="5766">
        <row r="9">
          <cell r="A9" t="str">
            <v>A</v>
          </cell>
        </row>
      </sheetData>
      <sheetData sheetId="5767">
        <row r="9">
          <cell r="A9" t="str">
            <v>A</v>
          </cell>
        </row>
      </sheetData>
      <sheetData sheetId="5768">
        <row r="9">
          <cell r="A9" t="str">
            <v>A</v>
          </cell>
        </row>
      </sheetData>
      <sheetData sheetId="5769">
        <row r="9">
          <cell r="A9" t="str">
            <v>A</v>
          </cell>
        </row>
      </sheetData>
      <sheetData sheetId="5770">
        <row r="9">
          <cell r="A9" t="str">
            <v>A</v>
          </cell>
        </row>
      </sheetData>
      <sheetData sheetId="5771">
        <row r="9">
          <cell r="A9" t="str">
            <v>A</v>
          </cell>
        </row>
      </sheetData>
      <sheetData sheetId="5772">
        <row r="9">
          <cell r="A9" t="str">
            <v>A</v>
          </cell>
        </row>
      </sheetData>
      <sheetData sheetId="5773">
        <row r="9">
          <cell r="A9" t="str">
            <v>A</v>
          </cell>
        </row>
      </sheetData>
      <sheetData sheetId="5774">
        <row r="9">
          <cell r="A9" t="str">
            <v>A</v>
          </cell>
        </row>
      </sheetData>
      <sheetData sheetId="5775">
        <row r="9">
          <cell r="A9" t="str">
            <v>A</v>
          </cell>
        </row>
      </sheetData>
      <sheetData sheetId="5776">
        <row r="9">
          <cell r="A9" t="str">
            <v>A</v>
          </cell>
        </row>
      </sheetData>
      <sheetData sheetId="5777">
        <row r="9">
          <cell r="A9" t="str">
            <v>A</v>
          </cell>
        </row>
      </sheetData>
      <sheetData sheetId="5778">
        <row r="9">
          <cell r="A9" t="str">
            <v>A</v>
          </cell>
        </row>
      </sheetData>
      <sheetData sheetId="5779">
        <row r="9">
          <cell r="A9" t="str">
            <v>A</v>
          </cell>
        </row>
      </sheetData>
      <sheetData sheetId="5780">
        <row r="9">
          <cell r="A9" t="str">
            <v>A</v>
          </cell>
        </row>
      </sheetData>
      <sheetData sheetId="5781">
        <row r="9">
          <cell r="A9" t="str">
            <v>A</v>
          </cell>
        </row>
      </sheetData>
      <sheetData sheetId="5782">
        <row r="9">
          <cell r="A9" t="str">
            <v>A</v>
          </cell>
        </row>
      </sheetData>
      <sheetData sheetId="5783">
        <row r="9">
          <cell r="A9" t="str">
            <v>A</v>
          </cell>
        </row>
      </sheetData>
      <sheetData sheetId="5784">
        <row r="9">
          <cell r="A9" t="str">
            <v>A</v>
          </cell>
        </row>
      </sheetData>
      <sheetData sheetId="5785">
        <row r="9">
          <cell r="A9" t="str">
            <v>A</v>
          </cell>
        </row>
      </sheetData>
      <sheetData sheetId="5786">
        <row r="9">
          <cell r="A9" t="str">
            <v>A</v>
          </cell>
        </row>
      </sheetData>
      <sheetData sheetId="5787">
        <row r="9">
          <cell r="A9" t="str">
            <v>A</v>
          </cell>
        </row>
      </sheetData>
      <sheetData sheetId="5788">
        <row r="9">
          <cell r="A9" t="str">
            <v>A</v>
          </cell>
        </row>
      </sheetData>
      <sheetData sheetId="5789">
        <row r="9">
          <cell r="A9" t="str">
            <v>A</v>
          </cell>
        </row>
      </sheetData>
      <sheetData sheetId="5790">
        <row r="9">
          <cell r="A9" t="str">
            <v>A</v>
          </cell>
        </row>
      </sheetData>
      <sheetData sheetId="5791">
        <row r="9">
          <cell r="A9" t="str">
            <v>A</v>
          </cell>
        </row>
      </sheetData>
      <sheetData sheetId="5792">
        <row r="9">
          <cell r="A9" t="str">
            <v>A</v>
          </cell>
        </row>
      </sheetData>
      <sheetData sheetId="5793">
        <row r="9">
          <cell r="A9" t="str">
            <v>A</v>
          </cell>
        </row>
      </sheetData>
      <sheetData sheetId="5794">
        <row r="9">
          <cell r="A9" t="str">
            <v>A</v>
          </cell>
        </row>
      </sheetData>
      <sheetData sheetId="5795">
        <row r="9">
          <cell r="A9" t="str">
            <v>A</v>
          </cell>
        </row>
      </sheetData>
      <sheetData sheetId="5796">
        <row r="9">
          <cell r="A9" t="str">
            <v>A</v>
          </cell>
        </row>
      </sheetData>
      <sheetData sheetId="5797">
        <row r="9">
          <cell r="A9" t="str">
            <v>A</v>
          </cell>
        </row>
      </sheetData>
      <sheetData sheetId="5798">
        <row r="9">
          <cell r="A9" t="str">
            <v>A</v>
          </cell>
        </row>
      </sheetData>
      <sheetData sheetId="5799">
        <row r="9">
          <cell r="A9" t="str">
            <v>A</v>
          </cell>
        </row>
      </sheetData>
      <sheetData sheetId="5800">
        <row r="9">
          <cell r="A9" t="str">
            <v>A</v>
          </cell>
        </row>
      </sheetData>
      <sheetData sheetId="5801">
        <row r="9">
          <cell r="A9" t="str">
            <v>A</v>
          </cell>
        </row>
      </sheetData>
      <sheetData sheetId="5802">
        <row r="9">
          <cell r="A9" t="str">
            <v>A</v>
          </cell>
        </row>
      </sheetData>
      <sheetData sheetId="5803">
        <row r="9">
          <cell r="A9" t="str">
            <v>A</v>
          </cell>
        </row>
      </sheetData>
      <sheetData sheetId="5804">
        <row r="9">
          <cell r="A9" t="str">
            <v>A</v>
          </cell>
        </row>
      </sheetData>
      <sheetData sheetId="5805">
        <row r="9">
          <cell r="A9" t="str">
            <v>A</v>
          </cell>
        </row>
      </sheetData>
      <sheetData sheetId="5806">
        <row r="9">
          <cell r="A9" t="str">
            <v>A</v>
          </cell>
        </row>
      </sheetData>
      <sheetData sheetId="5807">
        <row r="9">
          <cell r="A9" t="str">
            <v>A</v>
          </cell>
        </row>
      </sheetData>
      <sheetData sheetId="5808">
        <row r="9">
          <cell r="A9" t="str">
            <v>A</v>
          </cell>
        </row>
      </sheetData>
      <sheetData sheetId="5809">
        <row r="9">
          <cell r="A9" t="str">
            <v>A</v>
          </cell>
        </row>
      </sheetData>
      <sheetData sheetId="5810">
        <row r="9">
          <cell r="A9" t="str">
            <v>A</v>
          </cell>
        </row>
      </sheetData>
      <sheetData sheetId="5811">
        <row r="9">
          <cell r="A9" t="str">
            <v>A</v>
          </cell>
        </row>
      </sheetData>
      <sheetData sheetId="5812">
        <row r="9">
          <cell r="A9" t="str">
            <v>A</v>
          </cell>
        </row>
      </sheetData>
      <sheetData sheetId="5813">
        <row r="9">
          <cell r="A9" t="str">
            <v>A</v>
          </cell>
        </row>
      </sheetData>
      <sheetData sheetId="5814">
        <row r="9">
          <cell r="A9" t="str">
            <v>A</v>
          </cell>
        </row>
      </sheetData>
      <sheetData sheetId="5815">
        <row r="9">
          <cell r="A9" t="str">
            <v>A</v>
          </cell>
        </row>
      </sheetData>
      <sheetData sheetId="5816">
        <row r="9">
          <cell r="A9" t="str">
            <v>A</v>
          </cell>
        </row>
      </sheetData>
      <sheetData sheetId="5817">
        <row r="9">
          <cell r="A9" t="str">
            <v>A</v>
          </cell>
        </row>
      </sheetData>
      <sheetData sheetId="5818">
        <row r="9">
          <cell r="A9" t="str">
            <v>A</v>
          </cell>
        </row>
      </sheetData>
      <sheetData sheetId="5819">
        <row r="9">
          <cell r="A9" t="str">
            <v>A</v>
          </cell>
        </row>
      </sheetData>
      <sheetData sheetId="5820">
        <row r="9">
          <cell r="A9" t="str">
            <v>A</v>
          </cell>
        </row>
      </sheetData>
      <sheetData sheetId="5821">
        <row r="9">
          <cell r="A9" t="str">
            <v>A</v>
          </cell>
        </row>
      </sheetData>
      <sheetData sheetId="5822">
        <row r="9">
          <cell r="A9" t="str">
            <v>A</v>
          </cell>
        </row>
      </sheetData>
      <sheetData sheetId="5823">
        <row r="9">
          <cell r="A9" t="str">
            <v>A</v>
          </cell>
        </row>
      </sheetData>
      <sheetData sheetId="5824">
        <row r="9">
          <cell r="A9" t="str">
            <v>A</v>
          </cell>
        </row>
      </sheetData>
      <sheetData sheetId="5825">
        <row r="9">
          <cell r="A9" t="str">
            <v>A</v>
          </cell>
        </row>
      </sheetData>
      <sheetData sheetId="5826">
        <row r="9">
          <cell r="A9" t="str">
            <v>A</v>
          </cell>
        </row>
      </sheetData>
      <sheetData sheetId="5827">
        <row r="9">
          <cell r="A9" t="str">
            <v>A</v>
          </cell>
        </row>
      </sheetData>
      <sheetData sheetId="5828">
        <row r="9">
          <cell r="A9" t="str">
            <v>A</v>
          </cell>
        </row>
      </sheetData>
      <sheetData sheetId="5829">
        <row r="9">
          <cell r="A9" t="str">
            <v>A</v>
          </cell>
        </row>
      </sheetData>
      <sheetData sheetId="5830">
        <row r="9">
          <cell r="A9" t="str">
            <v>A</v>
          </cell>
        </row>
      </sheetData>
      <sheetData sheetId="5831">
        <row r="9">
          <cell r="A9" t="str">
            <v>A</v>
          </cell>
        </row>
      </sheetData>
      <sheetData sheetId="5832">
        <row r="9">
          <cell r="A9" t="str">
            <v>A</v>
          </cell>
        </row>
      </sheetData>
      <sheetData sheetId="5833">
        <row r="9">
          <cell r="A9" t="str">
            <v>A</v>
          </cell>
        </row>
      </sheetData>
      <sheetData sheetId="5834">
        <row r="9">
          <cell r="A9" t="str">
            <v>A</v>
          </cell>
        </row>
      </sheetData>
      <sheetData sheetId="5835">
        <row r="9">
          <cell r="A9" t="str">
            <v>A</v>
          </cell>
        </row>
      </sheetData>
      <sheetData sheetId="5836">
        <row r="9">
          <cell r="A9" t="str">
            <v>A</v>
          </cell>
        </row>
      </sheetData>
      <sheetData sheetId="5837">
        <row r="9">
          <cell r="A9" t="str">
            <v>A</v>
          </cell>
        </row>
      </sheetData>
      <sheetData sheetId="5838">
        <row r="9">
          <cell r="A9" t="str">
            <v>A</v>
          </cell>
        </row>
      </sheetData>
      <sheetData sheetId="5839">
        <row r="9">
          <cell r="A9" t="str">
            <v>A</v>
          </cell>
        </row>
      </sheetData>
      <sheetData sheetId="5840">
        <row r="9">
          <cell r="A9" t="str">
            <v>A</v>
          </cell>
        </row>
      </sheetData>
      <sheetData sheetId="5841">
        <row r="9">
          <cell r="A9" t="str">
            <v>A</v>
          </cell>
        </row>
      </sheetData>
      <sheetData sheetId="5842">
        <row r="9">
          <cell r="A9" t="str">
            <v>A</v>
          </cell>
        </row>
      </sheetData>
      <sheetData sheetId="5843">
        <row r="9">
          <cell r="A9" t="str">
            <v>A</v>
          </cell>
        </row>
      </sheetData>
      <sheetData sheetId="5844">
        <row r="9">
          <cell r="A9" t="str">
            <v>A</v>
          </cell>
        </row>
      </sheetData>
      <sheetData sheetId="5845">
        <row r="9">
          <cell r="A9" t="str">
            <v>A</v>
          </cell>
        </row>
      </sheetData>
      <sheetData sheetId="5846">
        <row r="9">
          <cell r="A9" t="str">
            <v>A</v>
          </cell>
        </row>
      </sheetData>
      <sheetData sheetId="5847">
        <row r="9">
          <cell r="A9" t="str">
            <v>A</v>
          </cell>
        </row>
      </sheetData>
      <sheetData sheetId="5848">
        <row r="9">
          <cell r="A9" t="str">
            <v>A</v>
          </cell>
        </row>
      </sheetData>
      <sheetData sheetId="5849">
        <row r="9">
          <cell r="A9" t="str">
            <v>A</v>
          </cell>
        </row>
      </sheetData>
      <sheetData sheetId="5850">
        <row r="9">
          <cell r="A9" t="str">
            <v>A</v>
          </cell>
        </row>
      </sheetData>
      <sheetData sheetId="5851">
        <row r="9">
          <cell r="A9" t="str">
            <v>A</v>
          </cell>
        </row>
      </sheetData>
      <sheetData sheetId="5852">
        <row r="9">
          <cell r="A9" t="str">
            <v>A</v>
          </cell>
        </row>
      </sheetData>
      <sheetData sheetId="5853">
        <row r="9">
          <cell r="A9" t="str">
            <v>A</v>
          </cell>
        </row>
      </sheetData>
      <sheetData sheetId="5854">
        <row r="9">
          <cell r="A9" t="str">
            <v>A</v>
          </cell>
        </row>
      </sheetData>
      <sheetData sheetId="5855">
        <row r="9">
          <cell r="A9" t="str">
            <v>A</v>
          </cell>
        </row>
      </sheetData>
      <sheetData sheetId="5856">
        <row r="9">
          <cell r="A9" t="str">
            <v>A</v>
          </cell>
        </row>
      </sheetData>
      <sheetData sheetId="5857">
        <row r="9">
          <cell r="A9" t="str">
            <v>A</v>
          </cell>
        </row>
      </sheetData>
      <sheetData sheetId="5858">
        <row r="9">
          <cell r="A9" t="str">
            <v>A</v>
          </cell>
        </row>
      </sheetData>
      <sheetData sheetId="5859">
        <row r="9">
          <cell r="A9" t="str">
            <v>A</v>
          </cell>
        </row>
      </sheetData>
      <sheetData sheetId="5860">
        <row r="9">
          <cell r="A9" t="str">
            <v>A</v>
          </cell>
        </row>
      </sheetData>
      <sheetData sheetId="5861">
        <row r="9">
          <cell r="A9" t="str">
            <v>A</v>
          </cell>
        </row>
      </sheetData>
      <sheetData sheetId="5862">
        <row r="9">
          <cell r="A9" t="str">
            <v>A</v>
          </cell>
        </row>
      </sheetData>
      <sheetData sheetId="5863">
        <row r="9">
          <cell r="A9" t="str">
            <v>A</v>
          </cell>
        </row>
      </sheetData>
      <sheetData sheetId="5864">
        <row r="9">
          <cell r="A9" t="str">
            <v>A</v>
          </cell>
        </row>
      </sheetData>
      <sheetData sheetId="5865">
        <row r="9">
          <cell r="A9" t="str">
            <v>A</v>
          </cell>
        </row>
      </sheetData>
      <sheetData sheetId="5866">
        <row r="9">
          <cell r="A9" t="str">
            <v>A</v>
          </cell>
        </row>
      </sheetData>
      <sheetData sheetId="5867">
        <row r="9">
          <cell r="A9" t="str">
            <v>A</v>
          </cell>
        </row>
      </sheetData>
      <sheetData sheetId="5868">
        <row r="9">
          <cell r="A9" t="str">
            <v>A</v>
          </cell>
        </row>
      </sheetData>
      <sheetData sheetId="5869">
        <row r="9">
          <cell r="A9" t="str">
            <v>A</v>
          </cell>
        </row>
      </sheetData>
      <sheetData sheetId="5870">
        <row r="9">
          <cell r="A9" t="str">
            <v>A</v>
          </cell>
        </row>
      </sheetData>
      <sheetData sheetId="5871">
        <row r="9">
          <cell r="A9" t="str">
            <v>A</v>
          </cell>
        </row>
      </sheetData>
      <sheetData sheetId="5872">
        <row r="9">
          <cell r="A9" t="str">
            <v>A</v>
          </cell>
        </row>
      </sheetData>
      <sheetData sheetId="5873">
        <row r="9">
          <cell r="A9" t="str">
            <v>A</v>
          </cell>
        </row>
      </sheetData>
      <sheetData sheetId="5874">
        <row r="9">
          <cell r="A9" t="str">
            <v>A</v>
          </cell>
        </row>
      </sheetData>
      <sheetData sheetId="5875">
        <row r="9">
          <cell r="A9" t="str">
            <v>A</v>
          </cell>
        </row>
      </sheetData>
      <sheetData sheetId="5876">
        <row r="9">
          <cell r="A9" t="str">
            <v>A</v>
          </cell>
        </row>
      </sheetData>
      <sheetData sheetId="5877">
        <row r="9">
          <cell r="A9" t="str">
            <v>A</v>
          </cell>
        </row>
      </sheetData>
      <sheetData sheetId="5878">
        <row r="9">
          <cell r="A9" t="str">
            <v>A</v>
          </cell>
        </row>
      </sheetData>
      <sheetData sheetId="5879">
        <row r="9">
          <cell r="A9" t="str">
            <v>A</v>
          </cell>
        </row>
      </sheetData>
      <sheetData sheetId="5880">
        <row r="9">
          <cell r="A9" t="str">
            <v>A</v>
          </cell>
        </row>
      </sheetData>
      <sheetData sheetId="5881">
        <row r="9">
          <cell r="A9" t="str">
            <v>A</v>
          </cell>
        </row>
      </sheetData>
      <sheetData sheetId="5882">
        <row r="9">
          <cell r="A9" t="str">
            <v>A</v>
          </cell>
        </row>
      </sheetData>
      <sheetData sheetId="5883">
        <row r="9">
          <cell r="A9" t="str">
            <v>A</v>
          </cell>
        </row>
      </sheetData>
      <sheetData sheetId="5884">
        <row r="9">
          <cell r="A9" t="str">
            <v>A</v>
          </cell>
        </row>
      </sheetData>
      <sheetData sheetId="5885">
        <row r="9">
          <cell r="A9" t="str">
            <v>A</v>
          </cell>
        </row>
      </sheetData>
      <sheetData sheetId="5886">
        <row r="9">
          <cell r="A9" t="str">
            <v>A</v>
          </cell>
        </row>
      </sheetData>
      <sheetData sheetId="5887">
        <row r="9">
          <cell r="A9" t="str">
            <v>A</v>
          </cell>
        </row>
      </sheetData>
      <sheetData sheetId="5888">
        <row r="9">
          <cell r="A9" t="str">
            <v>A</v>
          </cell>
        </row>
      </sheetData>
      <sheetData sheetId="5889">
        <row r="9">
          <cell r="A9" t="str">
            <v>A</v>
          </cell>
        </row>
      </sheetData>
      <sheetData sheetId="5890">
        <row r="9">
          <cell r="A9" t="str">
            <v>A</v>
          </cell>
        </row>
      </sheetData>
      <sheetData sheetId="5891">
        <row r="9">
          <cell r="A9" t="str">
            <v>A</v>
          </cell>
        </row>
      </sheetData>
      <sheetData sheetId="5892">
        <row r="9">
          <cell r="A9" t="str">
            <v>A</v>
          </cell>
        </row>
      </sheetData>
      <sheetData sheetId="5893">
        <row r="9">
          <cell r="A9" t="str">
            <v>A</v>
          </cell>
        </row>
      </sheetData>
      <sheetData sheetId="5894">
        <row r="9">
          <cell r="A9" t="str">
            <v>A</v>
          </cell>
        </row>
      </sheetData>
      <sheetData sheetId="5895">
        <row r="9">
          <cell r="A9" t="str">
            <v>A</v>
          </cell>
        </row>
      </sheetData>
      <sheetData sheetId="5896">
        <row r="9">
          <cell r="A9" t="str">
            <v>A</v>
          </cell>
        </row>
      </sheetData>
      <sheetData sheetId="5897">
        <row r="9">
          <cell r="A9" t="str">
            <v>A</v>
          </cell>
        </row>
      </sheetData>
      <sheetData sheetId="5898">
        <row r="9">
          <cell r="A9" t="str">
            <v>A</v>
          </cell>
        </row>
      </sheetData>
      <sheetData sheetId="5899">
        <row r="9">
          <cell r="A9" t="str">
            <v>A</v>
          </cell>
        </row>
      </sheetData>
      <sheetData sheetId="5900">
        <row r="9">
          <cell r="A9" t="str">
            <v>A</v>
          </cell>
        </row>
      </sheetData>
      <sheetData sheetId="5901">
        <row r="9">
          <cell r="A9" t="str">
            <v>A</v>
          </cell>
        </row>
      </sheetData>
      <sheetData sheetId="5902">
        <row r="9">
          <cell r="A9" t="str">
            <v>A</v>
          </cell>
        </row>
      </sheetData>
      <sheetData sheetId="5903">
        <row r="9">
          <cell r="A9" t="str">
            <v>A</v>
          </cell>
        </row>
      </sheetData>
      <sheetData sheetId="5904">
        <row r="9">
          <cell r="A9" t="str">
            <v>A</v>
          </cell>
        </row>
      </sheetData>
      <sheetData sheetId="5905">
        <row r="9">
          <cell r="A9" t="str">
            <v>A</v>
          </cell>
        </row>
      </sheetData>
      <sheetData sheetId="5906">
        <row r="9">
          <cell r="A9" t="str">
            <v>A</v>
          </cell>
        </row>
      </sheetData>
      <sheetData sheetId="5907">
        <row r="9">
          <cell r="A9" t="str">
            <v>A</v>
          </cell>
        </row>
      </sheetData>
      <sheetData sheetId="5908">
        <row r="9">
          <cell r="A9" t="str">
            <v>A</v>
          </cell>
        </row>
      </sheetData>
      <sheetData sheetId="5909">
        <row r="9">
          <cell r="A9" t="str">
            <v>A</v>
          </cell>
        </row>
      </sheetData>
      <sheetData sheetId="5910">
        <row r="9">
          <cell r="A9" t="str">
            <v>A</v>
          </cell>
        </row>
      </sheetData>
      <sheetData sheetId="5911">
        <row r="9">
          <cell r="A9" t="str">
            <v>A</v>
          </cell>
        </row>
      </sheetData>
      <sheetData sheetId="5912">
        <row r="9">
          <cell r="A9" t="str">
            <v>A</v>
          </cell>
        </row>
      </sheetData>
      <sheetData sheetId="5913">
        <row r="9">
          <cell r="A9" t="str">
            <v>A</v>
          </cell>
        </row>
      </sheetData>
      <sheetData sheetId="5914">
        <row r="9">
          <cell r="A9" t="str">
            <v>A</v>
          </cell>
        </row>
      </sheetData>
      <sheetData sheetId="5915">
        <row r="9">
          <cell r="A9" t="str">
            <v>A</v>
          </cell>
        </row>
      </sheetData>
      <sheetData sheetId="5916">
        <row r="9">
          <cell r="A9" t="str">
            <v>A</v>
          </cell>
        </row>
      </sheetData>
      <sheetData sheetId="5917">
        <row r="9">
          <cell r="A9" t="str">
            <v>A</v>
          </cell>
        </row>
      </sheetData>
      <sheetData sheetId="5918">
        <row r="9">
          <cell r="A9" t="str">
            <v>A</v>
          </cell>
        </row>
      </sheetData>
      <sheetData sheetId="5919">
        <row r="9">
          <cell r="A9" t="str">
            <v>A</v>
          </cell>
        </row>
      </sheetData>
      <sheetData sheetId="5920">
        <row r="9">
          <cell r="A9" t="str">
            <v>A</v>
          </cell>
        </row>
      </sheetData>
      <sheetData sheetId="5921">
        <row r="9">
          <cell r="A9" t="str">
            <v>A</v>
          </cell>
        </row>
      </sheetData>
      <sheetData sheetId="5922">
        <row r="9">
          <cell r="A9" t="str">
            <v>A</v>
          </cell>
        </row>
      </sheetData>
      <sheetData sheetId="5923">
        <row r="9">
          <cell r="A9" t="str">
            <v>A</v>
          </cell>
        </row>
      </sheetData>
      <sheetData sheetId="5924">
        <row r="9">
          <cell r="A9" t="str">
            <v>A</v>
          </cell>
        </row>
      </sheetData>
      <sheetData sheetId="5925">
        <row r="9">
          <cell r="A9" t="str">
            <v>A</v>
          </cell>
        </row>
      </sheetData>
      <sheetData sheetId="5926">
        <row r="9">
          <cell r="A9" t="str">
            <v>A</v>
          </cell>
        </row>
      </sheetData>
      <sheetData sheetId="5927">
        <row r="9">
          <cell r="A9" t="str">
            <v>A</v>
          </cell>
        </row>
      </sheetData>
      <sheetData sheetId="5928">
        <row r="9">
          <cell r="A9" t="str">
            <v>A</v>
          </cell>
        </row>
      </sheetData>
      <sheetData sheetId="5929">
        <row r="9">
          <cell r="A9" t="str">
            <v>A</v>
          </cell>
        </row>
      </sheetData>
      <sheetData sheetId="5930">
        <row r="9">
          <cell r="A9" t="str">
            <v>A</v>
          </cell>
        </row>
      </sheetData>
      <sheetData sheetId="5931">
        <row r="9">
          <cell r="A9" t="str">
            <v>A</v>
          </cell>
        </row>
      </sheetData>
      <sheetData sheetId="5932">
        <row r="9">
          <cell r="A9" t="str">
            <v>A</v>
          </cell>
        </row>
      </sheetData>
      <sheetData sheetId="5933">
        <row r="9">
          <cell r="A9" t="str">
            <v>A</v>
          </cell>
        </row>
      </sheetData>
      <sheetData sheetId="5934">
        <row r="9">
          <cell r="A9" t="str">
            <v>A</v>
          </cell>
        </row>
      </sheetData>
      <sheetData sheetId="5935">
        <row r="9">
          <cell r="A9" t="str">
            <v>A</v>
          </cell>
        </row>
      </sheetData>
      <sheetData sheetId="5936">
        <row r="9">
          <cell r="A9" t="str">
            <v>A</v>
          </cell>
        </row>
      </sheetData>
      <sheetData sheetId="5937">
        <row r="9">
          <cell r="A9" t="str">
            <v>A</v>
          </cell>
        </row>
      </sheetData>
      <sheetData sheetId="5938">
        <row r="9">
          <cell r="A9" t="str">
            <v>A</v>
          </cell>
        </row>
      </sheetData>
      <sheetData sheetId="5939">
        <row r="9">
          <cell r="A9" t="str">
            <v>A</v>
          </cell>
        </row>
      </sheetData>
      <sheetData sheetId="5940">
        <row r="9">
          <cell r="A9" t="str">
            <v>A</v>
          </cell>
        </row>
      </sheetData>
      <sheetData sheetId="5941">
        <row r="9">
          <cell r="A9" t="str">
            <v>A</v>
          </cell>
        </row>
      </sheetData>
      <sheetData sheetId="5942">
        <row r="9">
          <cell r="A9" t="str">
            <v>A</v>
          </cell>
        </row>
      </sheetData>
      <sheetData sheetId="5943">
        <row r="9">
          <cell r="A9" t="str">
            <v>A</v>
          </cell>
        </row>
      </sheetData>
      <sheetData sheetId="5944">
        <row r="9">
          <cell r="A9" t="str">
            <v>A</v>
          </cell>
        </row>
      </sheetData>
      <sheetData sheetId="5945">
        <row r="9">
          <cell r="A9" t="str">
            <v>A</v>
          </cell>
        </row>
      </sheetData>
      <sheetData sheetId="5946">
        <row r="9">
          <cell r="A9" t="str">
            <v>A</v>
          </cell>
        </row>
      </sheetData>
      <sheetData sheetId="5947">
        <row r="9">
          <cell r="A9" t="str">
            <v>A</v>
          </cell>
        </row>
      </sheetData>
      <sheetData sheetId="5948">
        <row r="9">
          <cell r="A9" t="str">
            <v>A</v>
          </cell>
        </row>
      </sheetData>
      <sheetData sheetId="5949">
        <row r="9">
          <cell r="A9" t="str">
            <v>A</v>
          </cell>
        </row>
      </sheetData>
      <sheetData sheetId="5950">
        <row r="9">
          <cell r="A9" t="str">
            <v>A</v>
          </cell>
        </row>
      </sheetData>
      <sheetData sheetId="5951">
        <row r="9">
          <cell r="A9" t="str">
            <v>A</v>
          </cell>
        </row>
      </sheetData>
      <sheetData sheetId="5952">
        <row r="9">
          <cell r="A9" t="str">
            <v>A</v>
          </cell>
        </row>
      </sheetData>
      <sheetData sheetId="5953">
        <row r="9">
          <cell r="A9" t="str">
            <v>A</v>
          </cell>
        </row>
      </sheetData>
      <sheetData sheetId="5954">
        <row r="9">
          <cell r="A9" t="str">
            <v>A</v>
          </cell>
        </row>
      </sheetData>
      <sheetData sheetId="5955">
        <row r="9">
          <cell r="A9" t="str">
            <v>A</v>
          </cell>
        </row>
      </sheetData>
      <sheetData sheetId="5956">
        <row r="9">
          <cell r="A9" t="str">
            <v>A</v>
          </cell>
        </row>
      </sheetData>
      <sheetData sheetId="5957">
        <row r="9">
          <cell r="A9" t="str">
            <v>A</v>
          </cell>
        </row>
      </sheetData>
      <sheetData sheetId="5958">
        <row r="9">
          <cell r="A9" t="str">
            <v>A</v>
          </cell>
        </row>
      </sheetData>
      <sheetData sheetId="5959">
        <row r="9">
          <cell r="A9" t="str">
            <v>A</v>
          </cell>
        </row>
      </sheetData>
      <sheetData sheetId="5960">
        <row r="9">
          <cell r="A9" t="str">
            <v>A</v>
          </cell>
        </row>
      </sheetData>
      <sheetData sheetId="5961">
        <row r="9">
          <cell r="A9" t="str">
            <v>A</v>
          </cell>
        </row>
      </sheetData>
      <sheetData sheetId="5962">
        <row r="9">
          <cell r="A9" t="str">
            <v>A</v>
          </cell>
        </row>
      </sheetData>
      <sheetData sheetId="5963">
        <row r="9">
          <cell r="A9" t="str">
            <v>A</v>
          </cell>
        </row>
      </sheetData>
      <sheetData sheetId="5964">
        <row r="9">
          <cell r="A9" t="str">
            <v>A</v>
          </cell>
        </row>
      </sheetData>
      <sheetData sheetId="5965">
        <row r="9">
          <cell r="A9" t="str">
            <v>A</v>
          </cell>
        </row>
      </sheetData>
      <sheetData sheetId="5966">
        <row r="9">
          <cell r="A9" t="str">
            <v>A</v>
          </cell>
        </row>
      </sheetData>
      <sheetData sheetId="5967">
        <row r="9">
          <cell r="A9" t="str">
            <v>A</v>
          </cell>
        </row>
      </sheetData>
      <sheetData sheetId="5968">
        <row r="9">
          <cell r="A9" t="str">
            <v>A</v>
          </cell>
        </row>
      </sheetData>
      <sheetData sheetId="5969">
        <row r="9">
          <cell r="A9" t="str">
            <v>A</v>
          </cell>
        </row>
      </sheetData>
      <sheetData sheetId="5970">
        <row r="9">
          <cell r="A9" t="str">
            <v>A</v>
          </cell>
        </row>
      </sheetData>
      <sheetData sheetId="5971">
        <row r="9">
          <cell r="A9" t="str">
            <v>A</v>
          </cell>
        </row>
      </sheetData>
      <sheetData sheetId="5972">
        <row r="9">
          <cell r="A9" t="str">
            <v>A</v>
          </cell>
        </row>
      </sheetData>
      <sheetData sheetId="5973">
        <row r="9">
          <cell r="A9" t="str">
            <v>A</v>
          </cell>
        </row>
      </sheetData>
      <sheetData sheetId="5974">
        <row r="9">
          <cell r="A9" t="str">
            <v>A</v>
          </cell>
        </row>
      </sheetData>
      <sheetData sheetId="5975">
        <row r="9">
          <cell r="A9" t="str">
            <v>A</v>
          </cell>
        </row>
      </sheetData>
      <sheetData sheetId="5976">
        <row r="9">
          <cell r="A9" t="str">
            <v>A</v>
          </cell>
        </row>
      </sheetData>
      <sheetData sheetId="5977">
        <row r="9">
          <cell r="A9" t="str">
            <v>A</v>
          </cell>
        </row>
      </sheetData>
      <sheetData sheetId="5978">
        <row r="9">
          <cell r="A9" t="str">
            <v>A</v>
          </cell>
        </row>
      </sheetData>
      <sheetData sheetId="5979">
        <row r="9">
          <cell r="A9" t="str">
            <v>A</v>
          </cell>
        </row>
      </sheetData>
      <sheetData sheetId="5980">
        <row r="9">
          <cell r="A9" t="str">
            <v>A</v>
          </cell>
        </row>
      </sheetData>
      <sheetData sheetId="5981">
        <row r="9">
          <cell r="A9" t="str">
            <v>A</v>
          </cell>
        </row>
      </sheetData>
      <sheetData sheetId="5982">
        <row r="9">
          <cell r="A9" t="str">
            <v>A</v>
          </cell>
        </row>
      </sheetData>
      <sheetData sheetId="5983">
        <row r="9">
          <cell r="A9" t="str">
            <v>A</v>
          </cell>
        </row>
      </sheetData>
      <sheetData sheetId="5984">
        <row r="9">
          <cell r="A9" t="str">
            <v>A</v>
          </cell>
        </row>
      </sheetData>
      <sheetData sheetId="5985">
        <row r="9">
          <cell r="A9" t="str">
            <v>A</v>
          </cell>
        </row>
      </sheetData>
      <sheetData sheetId="5986">
        <row r="9">
          <cell r="A9" t="str">
            <v>A</v>
          </cell>
        </row>
      </sheetData>
      <sheetData sheetId="5987">
        <row r="9">
          <cell r="A9" t="str">
            <v>A</v>
          </cell>
        </row>
      </sheetData>
      <sheetData sheetId="5988">
        <row r="9">
          <cell r="A9" t="str">
            <v>A</v>
          </cell>
        </row>
      </sheetData>
      <sheetData sheetId="5989">
        <row r="9">
          <cell r="A9" t="str">
            <v>A</v>
          </cell>
        </row>
      </sheetData>
      <sheetData sheetId="5990">
        <row r="9">
          <cell r="A9" t="str">
            <v>A</v>
          </cell>
        </row>
      </sheetData>
      <sheetData sheetId="5991">
        <row r="9">
          <cell r="A9" t="str">
            <v>A</v>
          </cell>
        </row>
      </sheetData>
      <sheetData sheetId="5992">
        <row r="9">
          <cell r="A9" t="str">
            <v>A</v>
          </cell>
        </row>
      </sheetData>
      <sheetData sheetId="5993">
        <row r="9">
          <cell r="A9" t="str">
            <v>A</v>
          </cell>
        </row>
      </sheetData>
      <sheetData sheetId="5994">
        <row r="9">
          <cell r="A9" t="str">
            <v>A</v>
          </cell>
        </row>
      </sheetData>
      <sheetData sheetId="5995">
        <row r="9">
          <cell r="A9" t="str">
            <v>A</v>
          </cell>
        </row>
      </sheetData>
      <sheetData sheetId="5996">
        <row r="9">
          <cell r="A9" t="str">
            <v>A</v>
          </cell>
        </row>
      </sheetData>
      <sheetData sheetId="5997">
        <row r="9">
          <cell r="A9" t="str">
            <v>A</v>
          </cell>
        </row>
      </sheetData>
      <sheetData sheetId="5998">
        <row r="9">
          <cell r="A9" t="str">
            <v>A</v>
          </cell>
        </row>
      </sheetData>
      <sheetData sheetId="5999">
        <row r="9">
          <cell r="A9" t="str">
            <v>A</v>
          </cell>
        </row>
      </sheetData>
      <sheetData sheetId="6000">
        <row r="9">
          <cell r="A9" t="str">
            <v>A</v>
          </cell>
        </row>
      </sheetData>
      <sheetData sheetId="6001">
        <row r="9">
          <cell r="A9" t="str">
            <v>A</v>
          </cell>
        </row>
      </sheetData>
      <sheetData sheetId="6002">
        <row r="9">
          <cell r="A9" t="str">
            <v>A</v>
          </cell>
        </row>
      </sheetData>
      <sheetData sheetId="6003">
        <row r="9">
          <cell r="A9" t="str">
            <v>A</v>
          </cell>
        </row>
      </sheetData>
      <sheetData sheetId="6004">
        <row r="9">
          <cell r="A9" t="str">
            <v>A</v>
          </cell>
        </row>
      </sheetData>
      <sheetData sheetId="6005">
        <row r="9">
          <cell r="A9" t="str">
            <v>A</v>
          </cell>
        </row>
      </sheetData>
      <sheetData sheetId="6006">
        <row r="9">
          <cell r="A9" t="str">
            <v>A</v>
          </cell>
        </row>
      </sheetData>
      <sheetData sheetId="6007">
        <row r="9">
          <cell r="A9" t="str">
            <v>A</v>
          </cell>
        </row>
      </sheetData>
      <sheetData sheetId="6008">
        <row r="9">
          <cell r="A9" t="str">
            <v>A</v>
          </cell>
        </row>
      </sheetData>
      <sheetData sheetId="6009">
        <row r="9">
          <cell r="A9" t="str">
            <v>A</v>
          </cell>
        </row>
      </sheetData>
      <sheetData sheetId="6010">
        <row r="9">
          <cell r="A9" t="str">
            <v>A</v>
          </cell>
        </row>
      </sheetData>
      <sheetData sheetId="6011">
        <row r="9">
          <cell r="A9" t="str">
            <v>A</v>
          </cell>
        </row>
      </sheetData>
      <sheetData sheetId="6012">
        <row r="9">
          <cell r="A9" t="str">
            <v>A</v>
          </cell>
        </row>
      </sheetData>
      <sheetData sheetId="6013">
        <row r="9">
          <cell r="A9" t="str">
            <v>A</v>
          </cell>
        </row>
      </sheetData>
      <sheetData sheetId="6014">
        <row r="9">
          <cell r="A9" t="str">
            <v>A</v>
          </cell>
        </row>
      </sheetData>
      <sheetData sheetId="6015">
        <row r="9">
          <cell r="A9" t="str">
            <v>A</v>
          </cell>
        </row>
      </sheetData>
      <sheetData sheetId="6016">
        <row r="9">
          <cell r="A9" t="str">
            <v>A</v>
          </cell>
        </row>
      </sheetData>
      <sheetData sheetId="6017">
        <row r="9">
          <cell r="A9" t="str">
            <v>A</v>
          </cell>
        </row>
      </sheetData>
      <sheetData sheetId="6018">
        <row r="9">
          <cell r="A9" t="str">
            <v>A</v>
          </cell>
        </row>
      </sheetData>
      <sheetData sheetId="6019">
        <row r="9">
          <cell r="A9" t="str">
            <v>A</v>
          </cell>
        </row>
      </sheetData>
      <sheetData sheetId="6020">
        <row r="9">
          <cell r="A9" t="str">
            <v>A</v>
          </cell>
        </row>
      </sheetData>
      <sheetData sheetId="6021">
        <row r="9">
          <cell r="A9" t="str">
            <v>A</v>
          </cell>
        </row>
      </sheetData>
      <sheetData sheetId="6022">
        <row r="9">
          <cell r="A9" t="str">
            <v>A</v>
          </cell>
        </row>
      </sheetData>
      <sheetData sheetId="6023">
        <row r="9">
          <cell r="A9" t="str">
            <v>A</v>
          </cell>
        </row>
      </sheetData>
      <sheetData sheetId="6024">
        <row r="9">
          <cell r="A9" t="str">
            <v>A</v>
          </cell>
        </row>
      </sheetData>
      <sheetData sheetId="6025">
        <row r="9">
          <cell r="A9" t="str">
            <v>A</v>
          </cell>
        </row>
      </sheetData>
      <sheetData sheetId="6026">
        <row r="9">
          <cell r="A9" t="str">
            <v>A</v>
          </cell>
        </row>
      </sheetData>
      <sheetData sheetId="6027">
        <row r="9">
          <cell r="A9" t="str">
            <v>A</v>
          </cell>
        </row>
      </sheetData>
      <sheetData sheetId="6028">
        <row r="9">
          <cell r="A9" t="str">
            <v>A</v>
          </cell>
        </row>
      </sheetData>
      <sheetData sheetId="6029">
        <row r="9">
          <cell r="A9" t="str">
            <v>A</v>
          </cell>
        </row>
      </sheetData>
      <sheetData sheetId="6030">
        <row r="9">
          <cell r="A9" t="str">
            <v>A</v>
          </cell>
        </row>
      </sheetData>
      <sheetData sheetId="6031">
        <row r="9">
          <cell r="A9" t="str">
            <v>A</v>
          </cell>
        </row>
      </sheetData>
      <sheetData sheetId="6032">
        <row r="9">
          <cell r="A9" t="str">
            <v>A</v>
          </cell>
        </row>
      </sheetData>
      <sheetData sheetId="6033">
        <row r="9">
          <cell r="A9" t="str">
            <v>A</v>
          </cell>
        </row>
      </sheetData>
      <sheetData sheetId="6034">
        <row r="9">
          <cell r="A9" t="str">
            <v>A</v>
          </cell>
        </row>
      </sheetData>
      <sheetData sheetId="6035">
        <row r="9">
          <cell r="A9" t="str">
            <v>A</v>
          </cell>
        </row>
      </sheetData>
      <sheetData sheetId="6036">
        <row r="9">
          <cell r="A9" t="str">
            <v>A</v>
          </cell>
        </row>
      </sheetData>
      <sheetData sheetId="6037">
        <row r="9">
          <cell r="A9" t="str">
            <v>A</v>
          </cell>
        </row>
      </sheetData>
      <sheetData sheetId="6038">
        <row r="9">
          <cell r="A9" t="str">
            <v>A</v>
          </cell>
        </row>
      </sheetData>
      <sheetData sheetId="6039">
        <row r="9">
          <cell r="A9" t="str">
            <v>A</v>
          </cell>
        </row>
      </sheetData>
      <sheetData sheetId="6040">
        <row r="9">
          <cell r="A9" t="str">
            <v>A</v>
          </cell>
        </row>
      </sheetData>
      <sheetData sheetId="6041">
        <row r="9">
          <cell r="A9" t="str">
            <v>A</v>
          </cell>
        </row>
      </sheetData>
      <sheetData sheetId="6042">
        <row r="9">
          <cell r="A9" t="str">
            <v>A</v>
          </cell>
        </row>
      </sheetData>
      <sheetData sheetId="6043">
        <row r="9">
          <cell r="A9" t="str">
            <v>A</v>
          </cell>
        </row>
      </sheetData>
      <sheetData sheetId="6044">
        <row r="9">
          <cell r="A9" t="str">
            <v>A</v>
          </cell>
        </row>
      </sheetData>
      <sheetData sheetId="6045">
        <row r="9">
          <cell r="A9" t="str">
            <v>A</v>
          </cell>
        </row>
      </sheetData>
      <sheetData sheetId="6046">
        <row r="9">
          <cell r="A9" t="str">
            <v>A</v>
          </cell>
        </row>
      </sheetData>
      <sheetData sheetId="6047">
        <row r="9">
          <cell r="A9" t="str">
            <v>A</v>
          </cell>
        </row>
      </sheetData>
      <sheetData sheetId="6048">
        <row r="9">
          <cell r="A9" t="str">
            <v>A</v>
          </cell>
        </row>
      </sheetData>
      <sheetData sheetId="6049">
        <row r="9">
          <cell r="A9" t="str">
            <v>A</v>
          </cell>
        </row>
      </sheetData>
      <sheetData sheetId="6050">
        <row r="9">
          <cell r="A9" t="str">
            <v>A</v>
          </cell>
        </row>
      </sheetData>
      <sheetData sheetId="6051">
        <row r="9">
          <cell r="A9" t="str">
            <v>A</v>
          </cell>
        </row>
      </sheetData>
      <sheetData sheetId="6052">
        <row r="9">
          <cell r="A9" t="str">
            <v>A</v>
          </cell>
        </row>
      </sheetData>
      <sheetData sheetId="6053">
        <row r="9">
          <cell r="A9" t="str">
            <v>A</v>
          </cell>
        </row>
      </sheetData>
      <sheetData sheetId="6054">
        <row r="9">
          <cell r="A9" t="str">
            <v>A</v>
          </cell>
        </row>
      </sheetData>
      <sheetData sheetId="6055">
        <row r="9">
          <cell r="A9" t="str">
            <v>A</v>
          </cell>
        </row>
      </sheetData>
      <sheetData sheetId="6056">
        <row r="9">
          <cell r="A9" t="str">
            <v>A</v>
          </cell>
        </row>
      </sheetData>
      <sheetData sheetId="6057">
        <row r="9">
          <cell r="A9" t="str">
            <v>A</v>
          </cell>
        </row>
      </sheetData>
      <sheetData sheetId="6058">
        <row r="9">
          <cell r="A9" t="str">
            <v>A</v>
          </cell>
        </row>
      </sheetData>
      <sheetData sheetId="6059">
        <row r="9">
          <cell r="A9" t="str">
            <v>A</v>
          </cell>
        </row>
      </sheetData>
      <sheetData sheetId="6060">
        <row r="9">
          <cell r="A9" t="str">
            <v>A</v>
          </cell>
        </row>
      </sheetData>
      <sheetData sheetId="6061">
        <row r="9">
          <cell r="A9" t="str">
            <v>A</v>
          </cell>
        </row>
      </sheetData>
      <sheetData sheetId="6062">
        <row r="9">
          <cell r="A9" t="str">
            <v>A</v>
          </cell>
        </row>
      </sheetData>
      <sheetData sheetId="6063">
        <row r="9">
          <cell r="A9" t="str">
            <v>A</v>
          </cell>
        </row>
      </sheetData>
      <sheetData sheetId="6064">
        <row r="9">
          <cell r="A9" t="str">
            <v>A</v>
          </cell>
        </row>
      </sheetData>
      <sheetData sheetId="6065">
        <row r="9">
          <cell r="A9" t="str">
            <v>A</v>
          </cell>
        </row>
      </sheetData>
      <sheetData sheetId="6066">
        <row r="9">
          <cell r="A9" t="str">
            <v>A</v>
          </cell>
        </row>
      </sheetData>
      <sheetData sheetId="6067">
        <row r="9">
          <cell r="A9" t="str">
            <v>A</v>
          </cell>
        </row>
      </sheetData>
      <sheetData sheetId="6068">
        <row r="9">
          <cell r="A9" t="str">
            <v>A</v>
          </cell>
        </row>
      </sheetData>
      <sheetData sheetId="6069">
        <row r="9">
          <cell r="A9" t="str">
            <v>A</v>
          </cell>
        </row>
      </sheetData>
      <sheetData sheetId="6070">
        <row r="9">
          <cell r="A9" t="str">
            <v>A</v>
          </cell>
        </row>
      </sheetData>
      <sheetData sheetId="6071">
        <row r="9">
          <cell r="A9" t="str">
            <v>A</v>
          </cell>
        </row>
      </sheetData>
      <sheetData sheetId="6072">
        <row r="9">
          <cell r="A9" t="str">
            <v>A</v>
          </cell>
        </row>
      </sheetData>
      <sheetData sheetId="6073">
        <row r="9">
          <cell r="A9" t="str">
            <v>A</v>
          </cell>
        </row>
      </sheetData>
      <sheetData sheetId="6074">
        <row r="9">
          <cell r="A9" t="str">
            <v>A</v>
          </cell>
        </row>
      </sheetData>
      <sheetData sheetId="6075">
        <row r="9">
          <cell r="A9" t="str">
            <v>A</v>
          </cell>
        </row>
      </sheetData>
      <sheetData sheetId="6076">
        <row r="9">
          <cell r="A9" t="str">
            <v>A</v>
          </cell>
        </row>
      </sheetData>
      <sheetData sheetId="6077">
        <row r="9">
          <cell r="A9" t="str">
            <v>A</v>
          </cell>
        </row>
      </sheetData>
      <sheetData sheetId="6078">
        <row r="9">
          <cell r="A9" t="str">
            <v>A</v>
          </cell>
        </row>
      </sheetData>
      <sheetData sheetId="6079">
        <row r="9">
          <cell r="A9" t="str">
            <v>A</v>
          </cell>
        </row>
      </sheetData>
      <sheetData sheetId="6080">
        <row r="9">
          <cell r="A9" t="str">
            <v>A</v>
          </cell>
        </row>
      </sheetData>
      <sheetData sheetId="6081">
        <row r="9">
          <cell r="A9" t="str">
            <v>A</v>
          </cell>
        </row>
      </sheetData>
      <sheetData sheetId="6082">
        <row r="9">
          <cell r="A9" t="str">
            <v>A</v>
          </cell>
        </row>
      </sheetData>
      <sheetData sheetId="6083">
        <row r="9">
          <cell r="A9" t="str">
            <v>A</v>
          </cell>
        </row>
      </sheetData>
      <sheetData sheetId="6084">
        <row r="9">
          <cell r="A9" t="str">
            <v>A</v>
          </cell>
        </row>
      </sheetData>
      <sheetData sheetId="6085">
        <row r="9">
          <cell r="A9" t="str">
            <v>A</v>
          </cell>
        </row>
      </sheetData>
      <sheetData sheetId="6086">
        <row r="9">
          <cell r="A9" t="str">
            <v>A</v>
          </cell>
        </row>
      </sheetData>
      <sheetData sheetId="6087">
        <row r="9">
          <cell r="A9" t="str">
            <v>A</v>
          </cell>
        </row>
      </sheetData>
      <sheetData sheetId="6088">
        <row r="9">
          <cell r="A9" t="str">
            <v>A</v>
          </cell>
        </row>
      </sheetData>
      <sheetData sheetId="6089">
        <row r="9">
          <cell r="A9" t="str">
            <v>A</v>
          </cell>
        </row>
      </sheetData>
      <sheetData sheetId="6090">
        <row r="9">
          <cell r="A9" t="str">
            <v>A</v>
          </cell>
        </row>
      </sheetData>
      <sheetData sheetId="6091">
        <row r="9">
          <cell r="A9" t="str">
            <v>A</v>
          </cell>
        </row>
      </sheetData>
      <sheetData sheetId="6092">
        <row r="9">
          <cell r="A9" t="str">
            <v>A</v>
          </cell>
        </row>
      </sheetData>
      <sheetData sheetId="6093">
        <row r="9">
          <cell r="A9" t="str">
            <v>A</v>
          </cell>
        </row>
      </sheetData>
      <sheetData sheetId="6094">
        <row r="9">
          <cell r="A9" t="str">
            <v>A</v>
          </cell>
        </row>
      </sheetData>
      <sheetData sheetId="6095">
        <row r="9">
          <cell r="A9" t="str">
            <v>A</v>
          </cell>
        </row>
      </sheetData>
      <sheetData sheetId="6096">
        <row r="9">
          <cell r="A9" t="str">
            <v>A</v>
          </cell>
        </row>
      </sheetData>
      <sheetData sheetId="6097">
        <row r="9">
          <cell r="A9" t="str">
            <v>A</v>
          </cell>
        </row>
      </sheetData>
      <sheetData sheetId="6098">
        <row r="9">
          <cell r="A9" t="str">
            <v>A</v>
          </cell>
        </row>
      </sheetData>
      <sheetData sheetId="6099">
        <row r="9">
          <cell r="A9" t="str">
            <v>A</v>
          </cell>
        </row>
      </sheetData>
      <sheetData sheetId="6100">
        <row r="9">
          <cell r="A9" t="str">
            <v>A</v>
          </cell>
        </row>
      </sheetData>
      <sheetData sheetId="6101">
        <row r="9">
          <cell r="A9" t="str">
            <v>A</v>
          </cell>
        </row>
      </sheetData>
      <sheetData sheetId="6102">
        <row r="9">
          <cell r="A9" t="str">
            <v>A</v>
          </cell>
        </row>
      </sheetData>
      <sheetData sheetId="6103">
        <row r="9">
          <cell r="A9" t="str">
            <v>A</v>
          </cell>
        </row>
      </sheetData>
      <sheetData sheetId="6104">
        <row r="9">
          <cell r="A9" t="str">
            <v>A</v>
          </cell>
        </row>
      </sheetData>
      <sheetData sheetId="6105">
        <row r="9">
          <cell r="A9" t="str">
            <v>A</v>
          </cell>
        </row>
      </sheetData>
      <sheetData sheetId="6106">
        <row r="9">
          <cell r="A9" t="str">
            <v>A</v>
          </cell>
        </row>
      </sheetData>
      <sheetData sheetId="6107">
        <row r="9">
          <cell r="A9" t="str">
            <v>A</v>
          </cell>
        </row>
      </sheetData>
      <sheetData sheetId="6108">
        <row r="9">
          <cell r="A9" t="str">
            <v>A</v>
          </cell>
        </row>
      </sheetData>
      <sheetData sheetId="6109">
        <row r="9">
          <cell r="A9" t="str">
            <v>A</v>
          </cell>
        </row>
      </sheetData>
      <sheetData sheetId="6110">
        <row r="9">
          <cell r="A9" t="str">
            <v>A</v>
          </cell>
        </row>
      </sheetData>
      <sheetData sheetId="6111">
        <row r="9">
          <cell r="A9" t="str">
            <v>A</v>
          </cell>
        </row>
      </sheetData>
      <sheetData sheetId="6112">
        <row r="9">
          <cell r="A9" t="str">
            <v>A</v>
          </cell>
        </row>
      </sheetData>
      <sheetData sheetId="6113">
        <row r="9">
          <cell r="A9" t="str">
            <v>A</v>
          </cell>
        </row>
      </sheetData>
      <sheetData sheetId="6114">
        <row r="9">
          <cell r="A9" t="str">
            <v>A</v>
          </cell>
        </row>
      </sheetData>
      <sheetData sheetId="6115">
        <row r="9">
          <cell r="A9" t="str">
            <v>A</v>
          </cell>
        </row>
      </sheetData>
      <sheetData sheetId="6116">
        <row r="9">
          <cell r="A9" t="str">
            <v>A</v>
          </cell>
        </row>
      </sheetData>
      <sheetData sheetId="6117">
        <row r="9">
          <cell r="A9" t="str">
            <v>A</v>
          </cell>
        </row>
      </sheetData>
      <sheetData sheetId="6118">
        <row r="9">
          <cell r="A9" t="str">
            <v>A</v>
          </cell>
        </row>
      </sheetData>
      <sheetData sheetId="6119">
        <row r="9">
          <cell r="A9" t="str">
            <v>A</v>
          </cell>
        </row>
      </sheetData>
      <sheetData sheetId="6120">
        <row r="9">
          <cell r="A9" t="str">
            <v>A</v>
          </cell>
        </row>
      </sheetData>
      <sheetData sheetId="6121">
        <row r="9">
          <cell r="A9" t="str">
            <v>A</v>
          </cell>
        </row>
      </sheetData>
      <sheetData sheetId="6122">
        <row r="9">
          <cell r="A9" t="str">
            <v>A</v>
          </cell>
        </row>
      </sheetData>
      <sheetData sheetId="6123">
        <row r="9">
          <cell r="A9" t="str">
            <v>A</v>
          </cell>
        </row>
      </sheetData>
      <sheetData sheetId="6124">
        <row r="9">
          <cell r="A9" t="str">
            <v>A</v>
          </cell>
        </row>
      </sheetData>
      <sheetData sheetId="6125">
        <row r="9">
          <cell r="A9" t="str">
            <v>A</v>
          </cell>
        </row>
      </sheetData>
      <sheetData sheetId="6126">
        <row r="9">
          <cell r="A9" t="str">
            <v>A</v>
          </cell>
        </row>
      </sheetData>
      <sheetData sheetId="6127">
        <row r="9">
          <cell r="A9" t="str">
            <v>A</v>
          </cell>
        </row>
      </sheetData>
      <sheetData sheetId="6128">
        <row r="9">
          <cell r="A9" t="str">
            <v>A</v>
          </cell>
        </row>
      </sheetData>
      <sheetData sheetId="6129">
        <row r="9">
          <cell r="A9" t="str">
            <v>A</v>
          </cell>
        </row>
      </sheetData>
      <sheetData sheetId="6130">
        <row r="9">
          <cell r="A9" t="str">
            <v>A</v>
          </cell>
        </row>
      </sheetData>
      <sheetData sheetId="6131">
        <row r="9">
          <cell r="A9" t="str">
            <v>A</v>
          </cell>
        </row>
      </sheetData>
      <sheetData sheetId="6132">
        <row r="9">
          <cell r="A9" t="str">
            <v>A</v>
          </cell>
        </row>
      </sheetData>
      <sheetData sheetId="6133">
        <row r="9">
          <cell r="A9" t="str">
            <v>A</v>
          </cell>
        </row>
      </sheetData>
      <sheetData sheetId="6134">
        <row r="9">
          <cell r="A9" t="str">
            <v>A</v>
          </cell>
        </row>
      </sheetData>
      <sheetData sheetId="6135">
        <row r="9">
          <cell r="A9" t="str">
            <v>A</v>
          </cell>
        </row>
      </sheetData>
      <sheetData sheetId="6136">
        <row r="9">
          <cell r="A9" t="str">
            <v>A</v>
          </cell>
        </row>
      </sheetData>
      <sheetData sheetId="6137">
        <row r="9">
          <cell r="A9" t="str">
            <v>A</v>
          </cell>
        </row>
      </sheetData>
      <sheetData sheetId="6138">
        <row r="9">
          <cell r="A9" t="str">
            <v>A</v>
          </cell>
        </row>
      </sheetData>
      <sheetData sheetId="6139">
        <row r="9">
          <cell r="A9" t="str">
            <v>A</v>
          </cell>
        </row>
      </sheetData>
      <sheetData sheetId="6140">
        <row r="9">
          <cell r="A9" t="str">
            <v>A</v>
          </cell>
        </row>
      </sheetData>
      <sheetData sheetId="6141">
        <row r="9">
          <cell r="A9" t="str">
            <v>A</v>
          </cell>
        </row>
      </sheetData>
      <sheetData sheetId="6142">
        <row r="9">
          <cell r="A9" t="str">
            <v>A</v>
          </cell>
        </row>
      </sheetData>
      <sheetData sheetId="6143">
        <row r="9">
          <cell r="A9" t="str">
            <v>A</v>
          </cell>
        </row>
      </sheetData>
      <sheetData sheetId="6144">
        <row r="9">
          <cell r="A9" t="str">
            <v>A</v>
          </cell>
        </row>
      </sheetData>
      <sheetData sheetId="6145">
        <row r="9">
          <cell r="A9" t="str">
            <v>A</v>
          </cell>
        </row>
      </sheetData>
      <sheetData sheetId="6146">
        <row r="9">
          <cell r="A9" t="str">
            <v>A</v>
          </cell>
        </row>
      </sheetData>
      <sheetData sheetId="6147">
        <row r="9">
          <cell r="A9" t="str">
            <v>A</v>
          </cell>
        </row>
      </sheetData>
      <sheetData sheetId="6148">
        <row r="9">
          <cell r="A9" t="str">
            <v>A</v>
          </cell>
        </row>
      </sheetData>
      <sheetData sheetId="6149">
        <row r="9">
          <cell r="A9" t="str">
            <v>A</v>
          </cell>
        </row>
      </sheetData>
      <sheetData sheetId="6150">
        <row r="9">
          <cell r="A9" t="str">
            <v>A</v>
          </cell>
        </row>
      </sheetData>
      <sheetData sheetId="6151">
        <row r="9">
          <cell r="A9" t="str">
            <v>A</v>
          </cell>
        </row>
      </sheetData>
      <sheetData sheetId="6152">
        <row r="9">
          <cell r="A9" t="str">
            <v>A</v>
          </cell>
        </row>
      </sheetData>
      <sheetData sheetId="6153">
        <row r="9">
          <cell r="A9" t="str">
            <v>A</v>
          </cell>
        </row>
      </sheetData>
      <sheetData sheetId="6154">
        <row r="9">
          <cell r="A9" t="str">
            <v>A</v>
          </cell>
        </row>
      </sheetData>
      <sheetData sheetId="6155">
        <row r="9">
          <cell r="A9" t="str">
            <v>A</v>
          </cell>
        </row>
      </sheetData>
      <sheetData sheetId="6156">
        <row r="9">
          <cell r="A9" t="str">
            <v>A</v>
          </cell>
        </row>
      </sheetData>
      <sheetData sheetId="6157">
        <row r="9">
          <cell r="A9" t="str">
            <v>A</v>
          </cell>
        </row>
      </sheetData>
      <sheetData sheetId="6158">
        <row r="9">
          <cell r="A9" t="str">
            <v>A</v>
          </cell>
        </row>
      </sheetData>
      <sheetData sheetId="6159">
        <row r="9">
          <cell r="A9" t="str">
            <v>A</v>
          </cell>
        </row>
      </sheetData>
      <sheetData sheetId="6160">
        <row r="9">
          <cell r="A9" t="str">
            <v>A</v>
          </cell>
        </row>
      </sheetData>
      <sheetData sheetId="6161">
        <row r="9">
          <cell r="A9" t="str">
            <v>A</v>
          </cell>
        </row>
      </sheetData>
      <sheetData sheetId="6162">
        <row r="9">
          <cell r="A9" t="str">
            <v>A</v>
          </cell>
        </row>
      </sheetData>
      <sheetData sheetId="6163">
        <row r="9">
          <cell r="A9" t="str">
            <v>A</v>
          </cell>
        </row>
      </sheetData>
      <sheetData sheetId="6164">
        <row r="9">
          <cell r="A9" t="str">
            <v>A</v>
          </cell>
        </row>
      </sheetData>
      <sheetData sheetId="6165">
        <row r="9">
          <cell r="A9" t="str">
            <v>A</v>
          </cell>
        </row>
      </sheetData>
      <sheetData sheetId="6166">
        <row r="9">
          <cell r="A9" t="str">
            <v>A</v>
          </cell>
        </row>
      </sheetData>
      <sheetData sheetId="6167">
        <row r="9">
          <cell r="A9" t="str">
            <v>A</v>
          </cell>
        </row>
      </sheetData>
      <sheetData sheetId="6168">
        <row r="9">
          <cell r="A9" t="str">
            <v>A</v>
          </cell>
        </row>
      </sheetData>
      <sheetData sheetId="6169">
        <row r="9">
          <cell r="A9" t="str">
            <v>A</v>
          </cell>
        </row>
      </sheetData>
      <sheetData sheetId="6170">
        <row r="9">
          <cell r="A9" t="str">
            <v>A</v>
          </cell>
        </row>
      </sheetData>
      <sheetData sheetId="6171">
        <row r="9">
          <cell r="A9" t="str">
            <v>A</v>
          </cell>
        </row>
      </sheetData>
      <sheetData sheetId="6172">
        <row r="9">
          <cell r="A9" t="str">
            <v>A</v>
          </cell>
        </row>
      </sheetData>
      <sheetData sheetId="6173">
        <row r="9">
          <cell r="A9" t="str">
            <v>A</v>
          </cell>
        </row>
      </sheetData>
      <sheetData sheetId="6174">
        <row r="9">
          <cell r="A9" t="str">
            <v>A</v>
          </cell>
        </row>
      </sheetData>
      <sheetData sheetId="6175">
        <row r="9">
          <cell r="A9" t="str">
            <v>A</v>
          </cell>
        </row>
      </sheetData>
      <sheetData sheetId="6176">
        <row r="9">
          <cell r="A9" t="str">
            <v>A</v>
          </cell>
        </row>
      </sheetData>
      <sheetData sheetId="6177">
        <row r="9">
          <cell r="A9" t="str">
            <v>A</v>
          </cell>
        </row>
      </sheetData>
      <sheetData sheetId="6178">
        <row r="9">
          <cell r="A9" t="str">
            <v>A</v>
          </cell>
        </row>
      </sheetData>
      <sheetData sheetId="6179">
        <row r="9">
          <cell r="A9" t="str">
            <v>A</v>
          </cell>
        </row>
      </sheetData>
      <sheetData sheetId="6180">
        <row r="9">
          <cell r="A9" t="str">
            <v>A</v>
          </cell>
        </row>
      </sheetData>
      <sheetData sheetId="6181">
        <row r="9">
          <cell r="A9" t="str">
            <v>A</v>
          </cell>
        </row>
      </sheetData>
      <sheetData sheetId="6182">
        <row r="9">
          <cell r="A9" t="str">
            <v>A</v>
          </cell>
        </row>
      </sheetData>
      <sheetData sheetId="6183">
        <row r="9">
          <cell r="A9" t="str">
            <v>A</v>
          </cell>
        </row>
      </sheetData>
      <sheetData sheetId="6184">
        <row r="9">
          <cell r="A9" t="str">
            <v>A</v>
          </cell>
        </row>
      </sheetData>
      <sheetData sheetId="6185">
        <row r="9">
          <cell r="A9" t="str">
            <v>A</v>
          </cell>
        </row>
      </sheetData>
      <sheetData sheetId="6186">
        <row r="9">
          <cell r="A9" t="str">
            <v>A</v>
          </cell>
        </row>
      </sheetData>
      <sheetData sheetId="6187">
        <row r="9">
          <cell r="A9" t="str">
            <v>A</v>
          </cell>
        </row>
      </sheetData>
      <sheetData sheetId="6188">
        <row r="9">
          <cell r="A9" t="str">
            <v>A</v>
          </cell>
        </row>
      </sheetData>
      <sheetData sheetId="6189">
        <row r="9">
          <cell r="A9" t="str">
            <v>A</v>
          </cell>
        </row>
      </sheetData>
      <sheetData sheetId="6190">
        <row r="9">
          <cell r="A9" t="str">
            <v>A</v>
          </cell>
        </row>
      </sheetData>
      <sheetData sheetId="6191">
        <row r="9">
          <cell r="A9" t="str">
            <v>A</v>
          </cell>
        </row>
      </sheetData>
      <sheetData sheetId="6192">
        <row r="9">
          <cell r="A9" t="str">
            <v>A</v>
          </cell>
        </row>
      </sheetData>
      <sheetData sheetId="6193">
        <row r="9">
          <cell r="A9" t="str">
            <v>A</v>
          </cell>
        </row>
      </sheetData>
      <sheetData sheetId="6194">
        <row r="9">
          <cell r="A9" t="str">
            <v>A</v>
          </cell>
        </row>
      </sheetData>
      <sheetData sheetId="6195">
        <row r="9">
          <cell r="A9" t="str">
            <v>A</v>
          </cell>
        </row>
      </sheetData>
      <sheetData sheetId="6196">
        <row r="9">
          <cell r="A9" t="str">
            <v>A</v>
          </cell>
        </row>
      </sheetData>
      <sheetData sheetId="6197">
        <row r="9">
          <cell r="A9" t="str">
            <v>A</v>
          </cell>
        </row>
      </sheetData>
      <sheetData sheetId="6198">
        <row r="9">
          <cell r="A9" t="str">
            <v>A</v>
          </cell>
        </row>
      </sheetData>
      <sheetData sheetId="6199">
        <row r="9">
          <cell r="A9" t="str">
            <v>A</v>
          </cell>
        </row>
      </sheetData>
      <sheetData sheetId="6200">
        <row r="9">
          <cell r="A9" t="str">
            <v>A</v>
          </cell>
        </row>
      </sheetData>
      <sheetData sheetId="6201">
        <row r="9">
          <cell r="A9" t="str">
            <v>A</v>
          </cell>
        </row>
      </sheetData>
      <sheetData sheetId="6202">
        <row r="9">
          <cell r="A9" t="str">
            <v>A</v>
          </cell>
        </row>
      </sheetData>
      <sheetData sheetId="6203">
        <row r="9">
          <cell r="A9" t="str">
            <v>A</v>
          </cell>
        </row>
      </sheetData>
      <sheetData sheetId="6204">
        <row r="9">
          <cell r="A9" t="str">
            <v>A</v>
          </cell>
        </row>
      </sheetData>
      <sheetData sheetId="6205">
        <row r="9">
          <cell r="A9" t="str">
            <v>A</v>
          </cell>
        </row>
      </sheetData>
      <sheetData sheetId="6206">
        <row r="9">
          <cell r="A9" t="str">
            <v>A</v>
          </cell>
        </row>
      </sheetData>
      <sheetData sheetId="6207">
        <row r="9">
          <cell r="A9" t="str">
            <v>A</v>
          </cell>
        </row>
      </sheetData>
      <sheetData sheetId="6208">
        <row r="9">
          <cell r="A9" t="str">
            <v>A</v>
          </cell>
        </row>
      </sheetData>
      <sheetData sheetId="6209">
        <row r="9">
          <cell r="A9" t="str">
            <v>A</v>
          </cell>
        </row>
      </sheetData>
      <sheetData sheetId="6210">
        <row r="9">
          <cell r="A9" t="str">
            <v>A</v>
          </cell>
        </row>
      </sheetData>
      <sheetData sheetId="6211">
        <row r="9">
          <cell r="A9" t="str">
            <v>A</v>
          </cell>
        </row>
      </sheetData>
      <sheetData sheetId="6212">
        <row r="9">
          <cell r="A9" t="str">
            <v>A</v>
          </cell>
        </row>
      </sheetData>
      <sheetData sheetId="6213">
        <row r="9">
          <cell r="A9" t="str">
            <v>A</v>
          </cell>
        </row>
      </sheetData>
      <sheetData sheetId="6214">
        <row r="9">
          <cell r="A9" t="str">
            <v>A</v>
          </cell>
        </row>
      </sheetData>
      <sheetData sheetId="6215">
        <row r="9">
          <cell r="A9" t="str">
            <v>A</v>
          </cell>
        </row>
      </sheetData>
      <sheetData sheetId="6216">
        <row r="9">
          <cell r="A9" t="str">
            <v>A</v>
          </cell>
        </row>
      </sheetData>
      <sheetData sheetId="6217">
        <row r="9">
          <cell r="A9" t="str">
            <v>A</v>
          </cell>
        </row>
      </sheetData>
      <sheetData sheetId="6218">
        <row r="9">
          <cell r="A9" t="str">
            <v>A</v>
          </cell>
        </row>
      </sheetData>
      <sheetData sheetId="6219">
        <row r="9">
          <cell r="A9" t="str">
            <v>A</v>
          </cell>
        </row>
      </sheetData>
      <sheetData sheetId="6220">
        <row r="9">
          <cell r="A9" t="str">
            <v>A</v>
          </cell>
        </row>
      </sheetData>
      <sheetData sheetId="6221">
        <row r="9">
          <cell r="A9" t="str">
            <v>A</v>
          </cell>
        </row>
      </sheetData>
      <sheetData sheetId="6222">
        <row r="9">
          <cell r="A9" t="str">
            <v>A</v>
          </cell>
        </row>
      </sheetData>
      <sheetData sheetId="6223">
        <row r="9">
          <cell r="A9" t="str">
            <v>A</v>
          </cell>
        </row>
      </sheetData>
      <sheetData sheetId="6224">
        <row r="9">
          <cell r="A9" t="str">
            <v>A</v>
          </cell>
        </row>
      </sheetData>
      <sheetData sheetId="6225">
        <row r="9">
          <cell r="A9" t="str">
            <v>A</v>
          </cell>
        </row>
      </sheetData>
      <sheetData sheetId="6226">
        <row r="9">
          <cell r="A9" t="str">
            <v>A</v>
          </cell>
        </row>
      </sheetData>
      <sheetData sheetId="6227">
        <row r="9">
          <cell r="A9" t="str">
            <v>A</v>
          </cell>
        </row>
      </sheetData>
      <sheetData sheetId="6228">
        <row r="9">
          <cell r="A9" t="str">
            <v>A</v>
          </cell>
        </row>
      </sheetData>
      <sheetData sheetId="6229">
        <row r="9">
          <cell r="A9" t="str">
            <v>A</v>
          </cell>
        </row>
      </sheetData>
      <sheetData sheetId="6230">
        <row r="9">
          <cell r="A9" t="str">
            <v>A</v>
          </cell>
        </row>
      </sheetData>
      <sheetData sheetId="6231">
        <row r="9">
          <cell r="A9" t="str">
            <v>A</v>
          </cell>
        </row>
      </sheetData>
      <sheetData sheetId="6232">
        <row r="9">
          <cell r="A9" t="str">
            <v>A</v>
          </cell>
        </row>
      </sheetData>
      <sheetData sheetId="6233">
        <row r="9">
          <cell r="A9" t="str">
            <v>A</v>
          </cell>
        </row>
      </sheetData>
      <sheetData sheetId="6234">
        <row r="9">
          <cell r="A9" t="str">
            <v>A</v>
          </cell>
        </row>
      </sheetData>
      <sheetData sheetId="6235">
        <row r="9">
          <cell r="A9" t="str">
            <v>A</v>
          </cell>
        </row>
      </sheetData>
      <sheetData sheetId="6236">
        <row r="9">
          <cell r="A9" t="str">
            <v>A</v>
          </cell>
        </row>
      </sheetData>
      <sheetData sheetId="6237">
        <row r="9">
          <cell r="A9" t="str">
            <v>A</v>
          </cell>
        </row>
      </sheetData>
      <sheetData sheetId="6238">
        <row r="9">
          <cell r="A9" t="str">
            <v>A</v>
          </cell>
        </row>
      </sheetData>
      <sheetData sheetId="6239">
        <row r="9">
          <cell r="A9" t="str">
            <v>A</v>
          </cell>
        </row>
      </sheetData>
      <sheetData sheetId="6240">
        <row r="9">
          <cell r="A9" t="str">
            <v>A</v>
          </cell>
        </row>
      </sheetData>
      <sheetData sheetId="6241">
        <row r="9">
          <cell r="A9" t="str">
            <v>A</v>
          </cell>
        </row>
      </sheetData>
      <sheetData sheetId="6242">
        <row r="9">
          <cell r="A9" t="str">
            <v>A</v>
          </cell>
        </row>
      </sheetData>
      <sheetData sheetId="6243">
        <row r="9">
          <cell r="A9" t="str">
            <v>A</v>
          </cell>
        </row>
      </sheetData>
      <sheetData sheetId="6244">
        <row r="9">
          <cell r="A9" t="str">
            <v>A</v>
          </cell>
        </row>
      </sheetData>
      <sheetData sheetId="6245">
        <row r="9">
          <cell r="A9" t="str">
            <v>A</v>
          </cell>
        </row>
      </sheetData>
      <sheetData sheetId="6246">
        <row r="9">
          <cell r="A9" t="str">
            <v>A</v>
          </cell>
        </row>
      </sheetData>
      <sheetData sheetId="6247">
        <row r="9">
          <cell r="A9" t="str">
            <v>A</v>
          </cell>
        </row>
      </sheetData>
      <sheetData sheetId="6248">
        <row r="9">
          <cell r="A9" t="str">
            <v>A</v>
          </cell>
        </row>
      </sheetData>
      <sheetData sheetId="6249">
        <row r="9">
          <cell r="A9" t="str">
            <v>A</v>
          </cell>
        </row>
      </sheetData>
      <sheetData sheetId="6250">
        <row r="9">
          <cell r="A9" t="str">
            <v>A</v>
          </cell>
        </row>
      </sheetData>
      <sheetData sheetId="6251">
        <row r="9">
          <cell r="A9" t="str">
            <v>A</v>
          </cell>
        </row>
      </sheetData>
      <sheetData sheetId="6252">
        <row r="9">
          <cell r="A9" t="str">
            <v>A</v>
          </cell>
        </row>
      </sheetData>
      <sheetData sheetId="6253">
        <row r="9">
          <cell r="A9" t="str">
            <v>A</v>
          </cell>
        </row>
      </sheetData>
      <sheetData sheetId="6254">
        <row r="9">
          <cell r="A9" t="str">
            <v>A</v>
          </cell>
        </row>
      </sheetData>
      <sheetData sheetId="6255">
        <row r="9">
          <cell r="A9" t="str">
            <v>A</v>
          </cell>
        </row>
      </sheetData>
      <sheetData sheetId="6256">
        <row r="9">
          <cell r="A9" t="str">
            <v>A</v>
          </cell>
        </row>
      </sheetData>
      <sheetData sheetId="6257">
        <row r="9">
          <cell r="A9" t="str">
            <v>A</v>
          </cell>
        </row>
      </sheetData>
      <sheetData sheetId="6258">
        <row r="9">
          <cell r="A9" t="str">
            <v>A</v>
          </cell>
        </row>
      </sheetData>
      <sheetData sheetId="6259">
        <row r="9">
          <cell r="A9" t="str">
            <v>A</v>
          </cell>
        </row>
      </sheetData>
      <sheetData sheetId="6260">
        <row r="9">
          <cell r="A9" t="str">
            <v>A</v>
          </cell>
        </row>
      </sheetData>
      <sheetData sheetId="6261">
        <row r="9">
          <cell r="A9" t="str">
            <v>A</v>
          </cell>
        </row>
      </sheetData>
      <sheetData sheetId="6262">
        <row r="9">
          <cell r="A9" t="str">
            <v>A</v>
          </cell>
        </row>
      </sheetData>
      <sheetData sheetId="6263">
        <row r="9">
          <cell r="A9" t="str">
            <v>A</v>
          </cell>
        </row>
      </sheetData>
      <sheetData sheetId="6264">
        <row r="9">
          <cell r="A9" t="str">
            <v>A</v>
          </cell>
        </row>
      </sheetData>
      <sheetData sheetId="6265">
        <row r="9">
          <cell r="A9" t="str">
            <v>A</v>
          </cell>
        </row>
      </sheetData>
      <sheetData sheetId="6266">
        <row r="9">
          <cell r="A9" t="str">
            <v>A</v>
          </cell>
        </row>
      </sheetData>
      <sheetData sheetId="6267">
        <row r="9">
          <cell r="A9" t="str">
            <v>A</v>
          </cell>
        </row>
      </sheetData>
      <sheetData sheetId="6268">
        <row r="9">
          <cell r="A9" t="str">
            <v>A</v>
          </cell>
        </row>
      </sheetData>
      <sheetData sheetId="6269">
        <row r="9">
          <cell r="A9" t="str">
            <v>A</v>
          </cell>
        </row>
      </sheetData>
      <sheetData sheetId="6270">
        <row r="9">
          <cell r="A9" t="str">
            <v>A</v>
          </cell>
        </row>
      </sheetData>
      <sheetData sheetId="6271">
        <row r="9">
          <cell r="A9" t="str">
            <v>A</v>
          </cell>
        </row>
      </sheetData>
      <sheetData sheetId="6272">
        <row r="9">
          <cell r="A9" t="str">
            <v>A</v>
          </cell>
        </row>
      </sheetData>
      <sheetData sheetId="6273">
        <row r="9">
          <cell r="A9" t="str">
            <v>A</v>
          </cell>
        </row>
      </sheetData>
      <sheetData sheetId="6274">
        <row r="9">
          <cell r="A9" t="str">
            <v>A</v>
          </cell>
        </row>
      </sheetData>
      <sheetData sheetId="6275">
        <row r="9">
          <cell r="A9" t="str">
            <v>A</v>
          </cell>
        </row>
      </sheetData>
      <sheetData sheetId="6276">
        <row r="9">
          <cell r="A9" t="str">
            <v>A</v>
          </cell>
        </row>
      </sheetData>
      <sheetData sheetId="6277">
        <row r="9">
          <cell r="A9" t="str">
            <v>A</v>
          </cell>
        </row>
      </sheetData>
      <sheetData sheetId="6278">
        <row r="9">
          <cell r="A9" t="str">
            <v>A</v>
          </cell>
        </row>
      </sheetData>
      <sheetData sheetId="6279">
        <row r="9">
          <cell r="A9" t="str">
            <v>A</v>
          </cell>
        </row>
      </sheetData>
      <sheetData sheetId="6280">
        <row r="9">
          <cell r="A9" t="str">
            <v>A</v>
          </cell>
        </row>
      </sheetData>
      <sheetData sheetId="6281">
        <row r="9">
          <cell r="A9" t="str">
            <v>A</v>
          </cell>
        </row>
      </sheetData>
      <sheetData sheetId="6282">
        <row r="9">
          <cell r="A9" t="str">
            <v>A</v>
          </cell>
        </row>
      </sheetData>
      <sheetData sheetId="6283">
        <row r="9">
          <cell r="A9" t="str">
            <v>A</v>
          </cell>
        </row>
      </sheetData>
      <sheetData sheetId="6284">
        <row r="9">
          <cell r="A9" t="str">
            <v>A</v>
          </cell>
        </row>
      </sheetData>
      <sheetData sheetId="6285">
        <row r="9">
          <cell r="A9" t="str">
            <v>A</v>
          </cell>
        </row>
      </sheetData>
      <sheetData sheetId="6286">
        <row r="9">
          <cell r="A9" t="str">
            <v>A</v>
          </cell>
        </row>
      </sheetData>
      <sheetData sheetId="6287">
        <row r="9">
          <cell r="A9" t="str">
            <v>A</v>
          </cell>
        </row>
      </sheetData>
      <sheetData sheetId="6288">
        <row r="9">
          <cell r="A9" t="str">
            <v>A</v>
          </cell>
        </row>
      </sheetData>
      <sheetData sheetId="6289">
        <row r="9">
          <cell r="A9" t="str">
            <v>A</v>
          </cell>
        </row>
      </sheetData>
      <sheetData sheetId="6290">
        <row r="9">
          <cell r="A9" t="str">
            <v>A</v>
          </cell>
        </row>
      </sheetData>
      <sheetData sheetId="6291">
        <row r="9">
          <cell r="A9" t="str">
            <v>A</v>
          </cell>
        </row>
      </sheetData>
      <sheetData sheetId="6292">
        <row r="9">
          <cell r="A9" t="str">
            <v>A</v>
          </cell>
        </row>
      </sheetData>
      <sheetData sheetId="6293">
        <row r="9">
          <cell r="A9" t="str">
            <v>A</v>
          </cell>
        </row>
      </sheetData>
      <sheetData sheetId="6294">
        <row r="9">
          <cell r="A9" t="str">
            <v>A</v>
          </cell>
        </row>
      </sheetData>
      <sheetData sheetId="6295">
        <row r="9">
          <cell r="A9" t="str">
            <v>A</v>
          </cell>
        </row>
      </sheetData>
      <sheetData sheetId="6296">
        <row r="9">
          <cell r="A9" t="str">
            <v>A</v>
          </cell>
        </row>
      </sheetData>
      <sheetData sheetId="6297">
        <row r="9">
          <cell r="A9" t="str">
            <v>A</v>
          </cell>
        </row>
      </sheetData>
      <sheetData sheetId="6298">
        <row r="9">
          <cell r="A9" t="str">
            <v>A</v>
          </cell>
        </row>
      </sheetData>
      <sheetData sheetId="6299">
        <row r="9">
          <cell r="A9" t="str">
            <v>A</v>
          </cell>
        </row>
      </sheetData>
      <sheetData sheetId="6300">
        <row r="9">
          <cell r="A9" t="str">
            <v>A</v>
          </cell>
        </row>
      </sheetData>
      <sheetData sheetId="6301">
        <row r="9">
          <cell r="A9" t="str">
            <v>A</v>
          </cell>
        </row>
      </sheetData>
      <sheetData sheetId="6302">
        <row r="9">
          <cell r="A9" t="str">
            <v>A</v>
          </cell>
        </row>
      </sheetData>
      <sheetData sheetId="6303">
        <row r="9">
          <cell r="A9" t="str">
            <v>A</v>
          </cell>
        </row>
      </sheetData>
      <sheetData sheetId="6304">
        <row r="9">
          <cell r="A9" t="str">
            <v>A</v>
          </cell>
        </row>
      </sheetData>
      <sheetData sheetId="6305">
        <row r="9">
          <cell r="A9" t="str">
            <v>A</v>
          </cell>
        </row>
      </sheetData>
      <sheetData sheetId="6306">
        <row r="9">
          <cell r="A9" t="str">
            <v>A</v>
          </cell>
        </row>
      </sheetData>
      <sheetData sheetId="6307">
        <row r="9">
          <cell r="A9" t="str">
            <v>A</v>
          </cell>
        </row>
      </sheetData>
      <sheetData sheetId="6308">
        <row r="9">
          <cell r="A9" t="str">
            <v>A</v>
          </cell>
        </row>
      </sheetData>
      <sheetData sheetId="6309">
        <row r="9">
          <cell r="A9" t="str">
            <v>A</v>
          </cell>
        </row>
      </sheetData>
      <sheetData sheetId="6310">
        <row r="9">
          <cell r="A9" t="str">
            <v>A</v>
          </cell>
        </row>
      </sheetData>
      <sheetData sheetId="6311">
        <row r="9">
          <cell r="A9" t="str">
            <v>A</v>
          </cell>
        </row>
      </sheetData>
      <sheetData sheetId="6312">
        <row r="9">
          <cell r="A9" t="str">
            <v>A</v>
          </cell>
        </row>
      </sheetData>
      <sheetData sheetId="6313">
        <row r="9">
          <cell r="A9" t="str">
            <v>A</v>
          </cell>
        </row>
      </sheetData>
      <sheetData sheetId="6314">
        <row r="9">
          <cell r="A9" t="str">
            <v>A</v>
          </cell>
        </row>
      </sheetData>
      <sheetData sheetId="6315">
        <row r="9">
          <cell r="A9" t="str">
            <v>A</v>
          </cell>
        </row>
      </sheetData>
      <sheetData sheetId="6316">
        <row r="9">
          <cell r="A9" t="str">
            <v>A</v>
          </cell>
        </row>
      </sheetData>
      <sheetData sheetId="6317">
        <row r="9">
          <cell r="A9" t="str">
            <v>A</v>
          </cell>
        </row>
      </sheetData>
      <sheetData sheetId="6318">
        <row r="9">
          <cell r="A9" t="str">
            <v>A</v>
          </cell>
        </row>
      </sheetData>
      <sheetData sheetId="6319">
        <row r="9">
          <cell r="A9" t="str">
            <v>A</v>
          </cell>
        </row>
      </sheetData>
      <sheetData sheetId="6320">
        <row r="9">
          <cell r="A9" t="str">
            <v>A</v>
          </cell>
        </row>
      </sheetData>
      <sheetData sheetId="6321">
        <row r="9">
          <cell r="A9" t="str">
            <v>A</v>
          </cell>
        </row>
      </sheetData>
      <sheetData sheetId="6322">
        <row r="9">
          <cell r="A9" t="str">
            <v>A</v>
          </cell>
        </row>
      </sheetData>
      <sheetData sheetId="6323">
        <row r="9">
          <cell r="A9" t="str">
            <v>A</v>
          </cell>
        </row>
      </sheetData>
      <sheetData sheetId="6324">
        <row r="9">
          <cell r="A9" t="str">
            <v>A</v>
          </cell>
        </row>
      </sheetData>
      <sheetData sheetId="6325">
        <row r="9">
          <cell r="A9" t="str">
            <v>A</v>
          </cell>
        </row>
      </sheetData>
      <sheetData sheetId="6326">
        <row r="9">
          <cell r="A9" t="str">
            <v>A</v>
          </cell>
        </row>
      </sheetData>
      <sheetData sheetId="6327">
        <row r="9">
          <cell r="A9" t="str">
            <v>A</v>
          </cell>
        </row>
      </sheetData>
      <sheetData sheetId="6328">
        <row r="9">
          <cell r="A9" t="str">
            <v>A</v>
          </cell>
        </row>
      </sheetData>
      <sheetData sheetId="6329">
        <row r="9">
          <cell r="A9" t="str">
            <v>A</v>
          </cell>
        </row>
      </sheetData>
      <sheetData sheetId="6330">
        <row r="9">
          <cell r="A9" t="str">
            <v>A</v>
          </cell>
        </row>
      </sheetData>
      <sheetData sheetId="6331">
        <row r="9">
          <cell r="A9" t="str">
            <v>A</v>
          </cell>
        </row>
      </sheetData>
      <sheetData sheetId="6332">
        <row r="9">
          <cell r="A9" t="str">
            <v>A</v>
          </cell>
        </row>
      </sheetData>
      <sheetData sheetId="6333">
        <row r="9">
          <cell r="A9" t="str">
            <v>A</v>
          </cell>
        </row>
      </sheetData>
      <sheetData sheetId="6334">
        <row r="9">
          <cell r="A9" t="str">
            <v>A</v>
          </cell>
        </row>
      </sheetData>
      <sheetData sheetId="6335">
        <row r="9">
          <cell r="A9" t="str">
            <v>A</v>
          </cell>
        </row>
      </sheetData>
      <sheetData sheetId="6336">
        <row r="9">
          <cell r="A9" t="str">
            <v>A</v>
          </cell>
        </row>
      </sheetData>
      <sheetData sheetId="6337">
        <row r="9">
          <cell r="A9" t="str">
            <v>A</v>
          </cell>
        </row>
      </sheetData>
      <sheetData sheetId="6338">
        <row r="9">
          <cell r="A9" t="str">
            <v>A</v>
          </cell>
        </row>
      </sheetData>
      <sheetData sheetId="6339">
        <row r="9">
          <cell r="A9" t="str">
            <v>A</v>
          </cell>
        </row>
      </sheetData>
      <sheetData sheetId="6340">
        <row r="9">
          <cell r="A9" t="str">
            <v>A</v>
          </cell>
        </row>
      </sheetData>
      <sheetData sheetId="6341">
        <row r="9">
          <cell r="A9" t="str">
            <v>A</v>
          </cell>
        </row>
      </sheetData>
      <sheetData sheetId="6342">
        <row r="9">
          <cell r="A9" t="str">
            <v>A</v>
          </cell>
        </row>
      </sheetData>
      <sheetData sheetId="6343">
        <row r="9">
          <cell r="A9" t="str">
            <v>A</v>
          </cell>
        </row>
      </sheetData>
      <sheetData sheetId="6344">
        <row r="9">
          <cell r="A9" t="str">
            <v>A</v>
          </cell>
        </row>
      </sheetData>
      <sheetData sheetId="6345">
        <row r="9">
          <cell r="A9" t="str">
            <v>A</v>
          </cell>
        </row>
      </sheetData>
      <sheetData sheetId="6346">
        <row r="9">
          <cell r="A9" t="str">
            <v>A</v>
          </cell>
        </row>
      </sheetData>
      <sheetData sheetId="6347">
        <row r="9">
          <cell r="A9" t="str">
            <v>A</v>
          </cell>
        </row>
      </sheetData>
      <sheetData sheetId="6348">
        <row r="9">
          <cell r="A9" t="str">
            <v>A</v>
          </cell>
        </row>
      </sheetData>
      <sheetData sheetId="6349">
        <row r="9">
          <cell r="A9" t="str">
            <v>A</v>
          </cell>
        </row>
      </sheetData>
      <sheetData sheetId="6350">
        <row r="9">
          <cell r="A9" t="str">
            <v>A</v>
          </cell>
        </row>
      </sheetData>
      <sheetData sheetId="6351">
        <row r="9">
          <cell r="A9" t="str">
            <v>A</v>
          </cell>
        </row>
      </sheetData>
      <sheetData sheetId="6352">
        <row r="9">
          <cell r="A9" t="str">
            <v>A</v>
          </cell>
        </row>
      </sheetData>
      <sheetData sheetId="6353">
        <row r="9">
          <cell r="A9" t="str">
            <v>A</v>
          </cell>
        </row>
      </sheetData>
      <sheetData sheetId="6354">
        <row r="9">
          <cell r="A9" t="str">
            <v>A</v>
          </cell>
        </row>
      </sheetData>
      <sheetData sheetId="6355">
        <row r="9">
          <cell r="A9" t="str">
            <v>A</v>
          </cell>
        </row>
      </sheetData>
      <sheetData sheetId="6356">
        <row r="9">
          <cell r="A9" t="str">
            <v>A</v>
          </cell>
        </row>
      </sheetData>
      <sheetData sheetId="6357">
        <row r="9">
          <cell r="A9" t="str">
            <v>A</v>
          </cell>
        </row>
      </sheetData>
      <sheetData sheetId="6358">
        <row r="9">
          <cell r="A9" t="str">
            <v>A</v>
          </cell>
        </row>
      </sheetData>
      <sheetData sheetId="6359">
        <row r="9">
          <cell r="A9" t="str">
            <v>A</v>
          </cell>
        </row>
      </sheetData>
      <sheetData sheetId="6360">
        <row r="9">
          <cell r="A9" t="str">
            <v>A</v>
          </cell>
        </row>
      </sheetData>
      <sheetData sheetId="6361">
        <row r="9">
          <cell r="A9" t="str">
            <v>A</v>
          </cell>
        </row>
      </sheetData>
      <sheetData sheetId="6362">
        <row r="9">
          <cell r="A9" t="str">
            <v>A</v>
          </cell>
        </row>
      </sheetData>
      <sheetData sheetId="6363">
        <row r="9">
          <cell r="A9" t="str">
            <v>A</v>
          </cell>
        </row>
      </sheetData>
      <sheetData sheetId="6364">
        <row r="9">
          <cell r="A9" t="str">
            <v>A</v>
          </cell>
        </row>
      </sheetData>
      <sheetData sheetId="6365">
        <row r="9">
          <cell r="A9" t="str">
            <v>A</v>
          </cell>
        </row>
      </sheetData>
      <sheetData sheetId="6366">
        <row r="9">
          <cell r="A9" t="str">
            <v>A</v>
          </cell>
        </row>
      </sheetData>
      <sheetData sheetId="6367">
        <row r="9">
          <cell r="A9" t="str">
            <v>A</v>
          </cell>
        </row>
      </sheetData>
      <sheetData sheetId="6368">
        <row r="9">
          <cell r="A9" t="str">
            <v>A</v>
          </cell>
        </row>
      </sheetData>
      <sheetData sheetId="6369">
        <row r="9">
          <cell r="A9" t="str">
            <v>A</v>
          </cell>
        </row>
      </sheetData>
      <sheetData sheetId="6370">
        <row r="9">
          <cell r="A9" t="str">
            <v>A</v>
          </cell>
        </row>
      </sheetData>
      <sheetData sheetId="6371">
        <row r="9">
          <cell r="A9" t="str">
            <v>A</v>
          </cell>
        </row>
      </sheetData>
      <sheetData sheetId="6372">
        <row r="9">
          <cell r="A9" t="str">
            <v>A</v>
          </cell>
        </row>
      </sheetData>
      <sheetData sheetId="6373">
        <row r="9">
          <cell r="A9" t="str">
            <v>A</v>
          </cell>
        </row>
      </sheetData>
      <sheetData sheetId="6374">
        <row r="9">
          <cell r="A9" t="str">
            <v>A</v>
          </cell>
        </row>
      </sheetData>
      <sheetData sheetId="6375">
        <row r="9">
          <cell r="A9" t="str">
            <v>A</v>
          </cell>
        </row>
      </sheetData>
      <sheetData sheetId="6376">
        <row r="9">
          <cell r="A9" t="str">
            <v>A</v>
          </cell>
        </row>
      </sheetData>
      <sheetData sheetId="6377">
        <row r="9">
          <cell r="A9" t="str">
            <v>A</v>
          </cell>
        </row>
      </sheetData>
      <sheetData sheetId="6378">
        <row r="9">
          <cell r="A9" t="str">
            <v>A</v>
          </cell>
        </row>
      </sheetData>
      <sheetData sheetId="6379">
        <row r="9">
          <cell r="A9" t="str">
            <v>A</v>
          </cell>
        </row>
      </sheetData>
      <sheetData sheetId="6380">
        <row r="9">
          <cell r="A9" t="str">
            <v>A</v>
          </cell>
        </row>
      </sheetData>
      <sheetData sheetId="6381">
        <row r="9">
          <cell r="A9" t="str">
            <v>A</v>
          </cell>
        </row>
      </sheetData>
      <sheetData sheetId="6382">
        <row r="9">
          <cell r="A9" t="str">
            <v>A</v>
          </cell>
        </row>
      </sheetData>
      <sheetData sheetId="6383">
        <row r="9">
          <cell r="A9" t="str">
            <v>A</v>
          </cell>
        </row>
      </sheetData>
      <sheetData sheetId="6384">
        <row r="9">
          <cell r="A9" t="str">
            <v>A</v>
          </cell>
        </row>
      </sheetData>
      <sheetData sheetId="6385">
        <row r="9">
          <cell r="A9" t="str">
            <v>A</v>
          </cell>
        </row>
      </sheetData>
      <sheetData sheetId="6386">
        <row r="9">
          <cell r="A9" t="str">
            <v>A</v>
          </cell>
        </row>
      </sheetData>
      <sheetData sheetId="6387">
        <row r="9">
          <cell r="A9" t="str">
            <v>A</v>
          </cell>
        </row>
      </sheetData>
      <sheetData sheetId="6388">
        <row r="9">
          <cell r="A9" t="str">
            <v>A</v>
          </cell>
        </row>
      </sheetData>
      <sheetData sheetId="6389">
        <row r="9">
          <cell r="A9" t="str">
            <v>A</v>
          </cell>
        </row>
      </sheetData>
      <sheetData sheetId="6390">
        <row r="9">
          <cell r="A9" t="str">
            <v>A</v>
          </cell>
        </row>
      </sheetData>
      <sheetData sheetId="6391">
        <row r="9">
          <cell r="A9" t="str">
            <v>A</v>
          </cell>
        </row>
      </sheetData>
      <sheetData sheetId="6392">
        <row r="9">
          <cell r="A9" t="str">
            <v>A</v>
          </cell>
        </row>
      </sheetData>
      <sheetData sheetId="6393">
        <row r="9">
          <cell r="A9" t="str">
            <v>A</v>
          </cell>
        </row>
      </sheetData>
      <sheetData sheetId="6394">
        <row r="9">
          <cell r="A9" t="str">
            <v>A</v>
          </cell>
        </row>
      </sheetData>
      <sheetData sheetId="6395">
        <row r="9">
          <cell r="A9" t="str">
            <v>A</v>
          </cell>
        </row>
      </sheetData>
      <sheetData sheetId="6396">
        <row r="9">
          <cell r="A9" t="str">
            <v>A</v>
          </cell>
        </row>
      </sheetData>
      <sheetData sheetId="6397">
        <row r="9">
          <cell r="A9" t="str">
            <v>A</v>
          </cell>
        </row>
      </sheetData>
      <sheetData sheetId="6398">
        <row r="9">
          <cell r="A9" t="str">
            <v>A</v>
          </cell>
        </row>
      </sheetData>
      <sheetData sheetId="6399">
        <row r="9">
          <cell r="A9" t="str">
            <v>A</v>
          </cell>
        </row>
      </sheetData>
      <sheetData sheetId="6400">
        <row r="9">
          <cell r="A9" t="str">
            <v>A</v>
          </cell>
        </row>
      </sheetData>
      <sheetData sheetId="6401">
        <row r="9">
          <cell r="A9" t="str">
            <v>A</v>
          </cell>
        </row>
      </sheetData>
      <sheetData sheetId="6402">
        <row r="9">
          <cell r="A9" t="str">
            <v>A</v>
          </cell>
        </row>
      </sheetData>
      <sheetData sheetId="6403">
        <row r="9">
          <cell r="A9" t="str">
            <v>A</v>
          </cell>
        </row>
      </sheetData>
      <sheetData sheetId="6404">
        <row r="9">
          <cell r="A9" t="str">
            <v>A</v>
          </cell>
        </row>
      </sheetData>
      <sheetData sheetId="6405">
        <row r="9">
          <cell r="A9" t="str">
            <v>A</v>
          </cell>
        </row>
      </sheetData>
      <sheetData sheetId="6406">
        <row r="9">
          <cell r="A9" t="str">
            <v>A</v>
          </cell>
        </row>
      </sheetData>
      <sheetData sheetId="6407">
        <row r="9">
          <cell r="A9" t="str">
            <v>A</v>
          </cell>
        </row>
      </sheetData>
      <sheetData sheetId="6408">
        <row r="9">
          <cell r="A9" t="str">
            <v>A</v>
          </cell>
        </row>
      </sheetData>
      <sheetData sheetId="6409">
        <row r="9">
          <cell r="A9" t="str">
            <v>A</v>
          </cell>
        </row>
      </sheetData>
      <sheetData sheetId="6410">
        <row r="9">
          <cell r="A9" t="str">
            <v>A</v>
          </cell>
        </row>
      </sheetData>
      <sheetData sheetId="6411">
        <row r="9">
          <cell r="A9" t="str">
            <v>A</v>
          </cell>
        </row>
      </sheetData>
      <sheetData sheetId="6412">
        <row r="9">
          <cell r="A9" t="str">
            <v>A</v>
          </cell>
        </row>
      </sheetData>
      <sheetData sheetId="6413">
        <row r="9">
          <cell r="A9" t="str">
            <v>A</v>
          </cell>
        </row>
      </sheetData>
      <sheetData sheetId="6414">
        <row r="9">
          <cell r="A9" t="str">
            <v>A</v>
          </cell>
        </row>
      </sheetData>
      <sheetData sheetId="6415">
        <row r="9">
          <cell r="A9" t="str">
            <v>A</v>
          </cell>
        </row>
      </sheetData>
      <sheetData sheetId="6416">
        <row r="9">
          <cell r="A9" t="str">
            <v>A</v>
          </cell>
        </row>
      </sheetData>
      <sheetData sheetId="6417">
        <row r="9">
          <cell r="A9" t="str">
            <v>A</v>
          </cell>
        </row>
      </sheetData>
      <sheetData sheetId="6418">
        <row r="9">
          <cell r="A9" t="str">
            <v>A</v>
          </cell>
        </row>
      </sheetData>
      <sheetData sheetId="6419">
        <row r="9">
          <cell r="A9" t="str">
            <v>A</v>
          </cell>
        </row>
      </sheetData>
      <sheetData sheetId="6420">
        <row r="9">
          <cell r="A9" t="str">
            <v>A</v>
          </cell>
        </row>
      </sheetData>
      <sheetData sheetId="6421">
        <row r="9">
          <cell r="A9" t="str">
            <v>A</v>
          </cell>
        </row>
      </sheetData>
      <sheetData sheetId="6422">
        <row r="9">
          <cell r="A9" t="str">
            <v>A</v>
          </cell>
        </row>
      </sheetData>
      <sheetData sheetId="6423">
        <row r="9">
          <cell r="A9" t="str">
            <v>A</v>
          </cell>
        </row>
      </sheetData>
      <sheetData sheetId="6424">
        <row r="9">
          <cell r="A9" t="str">
            <v>A</v>
          </cell>
        </row>
      </sheetData>
      <sheetData sheetId="6425">
        <row r="9">
          <cell r="A9" t="str">
            <v>A</v>
          </cell>
        </row>
      </sheetData>
      <sheetData sheetId="6426">
        <row r="9">
          <cell r="A9" t="str">
            <v>A</v>
          </cell>
        </row>
      </sheetData>
      <sheetData sheetId="6427">
        <row r="9">
          <cell r="A9" t="str">
            <v>A</v>
          </cell>
        </row>
      </sheetData>
      <sheetData sheetId="6428">
        <row r="9">
          <cell r="A9" t="str">
            <v>A</v>
          </cell>
        </row>
      </sheetData>
      <sheetData sheetId="6429">
        <row r="9">
          <cell r="A9" t="str">
            <v>A</v>
          </cell>
        </row>
      </sheetData>
      <sheetData sheetId="6430">
        <row r="9">
          <cell r="A9" t="str">
            <v>A</v>
          </cell>
        </row>
      </sheetData>
      <sheetData sheetId="6431">
        <row r="9">
          <cell r="A9" t="str">
            <v>A</v>
          </cell>
        </row>
      </sheetData>
      <sheetData sheetId="6432">
        <row r="9">
          <cell r="A9" t="str">
            <v>A</v>
          </cell>
        </row>
      </sheetData>
      <sheetData sheetId="6433">
        <row r="9">
          <cell r="A9" t="str">
            <v>A</v>
          </cell>
        </row>
      </sheetData>
      <sheetData sheetId="6434">
        <row r="9">
          <cell r="A9" t="str">
            <v>A</v>
          </cell>
        </row>
      </sheetData>
      <sheetData sheetId="6435">
        <row r="9">
          <cell r="A9" t="str">
            <v>A</v>
          </cell>
        </row>
      </sheetData>
      <sheetData sheetId="6436">
        <row r="9">
          <cell r="A9" t="str">
            <v>A</v>
          </cell>
        </row>
      </sheetData>
      <sheetData sheetId="6437">
        <row r="9">
          <cell r="A9" t="str">
            <v>A</v>
          </cell>
        </row>
      </sheetData>
      <sheetData sheetId="6438">
        <row r="9">
          <cell r="A9" t="str">
            <v>A</v>
          </cell>
        </row>
      </sheetData>
      <sheetData sheetId="6439">
        <row r="9">
          <cell r="A9" t="str">
            <v>A</v>
          </cell>
        </row>
      </sheetData>
      <sheetData sheetId="6440">
        <row r="9">
          <cell r="A9" t="str">
            <v>A</v>
          </cell>
        </row>
      </sheetData>
      <sheetData sheetId="6441">
        <row r="9">
          <cell r="A9" t="str">
            <v>A</v>
          </cell>
        </row>
      </sheetData>
      <sheetData sheetId="6442">
        <row r="9">
          <cell r="A9" t="str">
            <v>A</v>
          </cell>
        </row>
      </sheetData>
      <sheetData sheetId="6443">
        <row r="9">
          <cell r="A9" t="str">
            <v>A</v>
          </cell>
        </row>
      </sheetData>
      <sheetData sheetId="6444">
        <row r="9">
          <cell r="A9" t="str">
            <v>A</v>
          </cell>
        </row>
      </sheetData>
      <sheetData sheetId="6445">
        <row r="9">
          <cell r="A9" t="str">
            <v>A</v>
          </cell>
        </row>
      </sheetData>
      <sheetData sheetId="6446">
        <row r="9">
          <cell r="A9" t="str">
            <v>A</v>
          </cell>
        </row>
      </sheetData>
      <sheetData sheetId="6447">
        <row r="9">
          <cell r="A9" t="str">
            <v>A</v>
          </cell>
        </row>
      </sheetData>
      <sheetData sheetId="6448">
        <row r="9">
          <cell r="A9" t="str">
            <v>A</v>
          </cell>
        </row>
      </sheetData>
      <sheetData sheetId="6449">
        <row r="9">
          <cell r="A9" t="str">
            <v>A</v>
          </cell>
        </row>
      </sheetData>
      <sheetData sheetId="6450">
        <row r="9">
          <cell r="A9" t="str">
            <v>A</v>
          </cell>
        </row>
      </sheetData>
      <sheetData sheetId="6451">
        <row r="9">
          <cell r="A9" t="str">
            <v>A</v>
          </cell>
        </row>
      </sheetData>
      <sheetData sheetId="6452">
        <row r="9">
          <cell r="A9" t="str">
            <v>A</v>
          </cell>
        </row>
      </sheetData>
      <sheetData sheetId="6453">
        <row r="9">
          <cell r="A9" t="str">
            <v>A</v>
          </cell>
        </row>
      </sheetData>
      <sheetData sheetId="6454">
        <row r="9">
          <cell r="A9" t="str">
            <v>A</v>
          </cell>
        </row>
      </sheetData>
      <sheetData sheetId="6455">
        <row r="9">
          <cell r="A9" t="str">
            <v>A</v>
          </cell>
        </row>
      </sheetData>
      <sheetData sheetId="6456">
        <row r="9">
          <cell r="A9" t="str">
            <v>A</v>
          </cell>
        </row>
      </sheetData>
      <sheetData sheetId="6457">
        <row r="9">
          <cell r="A9" t="str">
            <v>A</v>
          </cell>
        </row>
      </sheetData>
      <sheetData sheetId="6458">
        <row r="9">
          <cell r="A9" t="str">
            <v>A</v>
          </cell>
        </row>
      </sheetData>
      <sheetData sheetId="6459">
        <row r="9">
          <cell r="A9" t="str">
            <v>A</v>
          </cell>
        </row>
      </sheetData>
      <sheetData sheetId="6460">
        <row r="9">
          <cell r="A9" t="str">
            <v>A</v>
          </cell>
        </row>
      </sheetData>
      <sheetData sheetId="6461">
        <row r="9">
          <cell r="A9" t="str">
            <v>A</v>
          </cell>
        </row>
      </sheetData>
      <sheetData sheetId="6462">
        <row r="9">
          <cell r="A9" t="str">
            <v>A</v>
          </cell>
        </row>
      </sheetData>
      <sheetData sheetId="6463">
        <row r="9">
          <cell r="A9" t="str">
            <v>A</v>
          </cell>
        </row>
      </sheetData>
      <sheetData sheetId="6464">
        <row r="9">
          <cell r="A9" t="str">
            <v>A</v>
          </cell>
        </row>
      </sheetData>
      <sheetData sheetId="6465">
        <row r="9">
          <cell r="A9" t="str">
            <v>A</v>
          </cell>
        </row>
      </sheetData>
      <sheetData sheetId="6466">
        <row r="9">
          <cell r="A9" t="str">
            <v>A</v>
          </cell>
        </row>
      </sheetData>
      <sheetData sheetId="6467">
        <row r="9">
          <cell r="A9" t="str">
            <v>A</v>
          </cell>
        </row>
      </sheetData>
      <sheetData sheetId="6468">
        <row r="9">
          <cell r="A9" t="str">
            <v>A</v>
          </cell>
        </row>
      </sheetData>
      <sheetData sheetId="6469">
        <row r="9">
          <cell r="A9" t="str">
            <v>A</v>
          </cell>
        </row>
      </sheetData>
      <sheetData sheetId="6470">
        <row r="9">
          <cell r="A9" t="str">
            <v>A</v>
          </cell>
        </row>
      </sheetData>
      <sheetData sheetId="6471">
        <row r="9">
          <cell r="A9" t="str">
            <v>A</v>
          </cell>
        </row>
      </sheetData>
      <sheetData sheetId="6472">
        <row r="9">
          <cell r="A9" t="str">
            <v>A</v>
          </cell>
        </row>
      </sheetData>
      <sheetData sheetId="6473">
        <row r="9">
          <cell r="A9" t="str">
            <v>A</v>
          </cell>
        </row>
      </sheetData>
      <sheetData sheetId="6474">
        <row r="9">
          <cell r="A9" t="str">
            <v>A</v>
          </cell>
        </row>
      </sheetData>
      <sheetData sheetId="6475">
        <row r="9">
          <cell r="A9" t="str">
            <v>A</v>
          </cell>
        </row>
      </sheetData>
      <sheetData sheetId="6476">
        <row r="9">
          <cell r="A9" t="str">
            <v>A</v>
          </cell>
        </row>
      </sheetData>
      <sheetData sheetId="6477">
        <row r="9">
          <cell r="A9" t="str">
            <v>A</v>
          </cell>
        </row>
      </sheetData>
      <sheetData sheetId="6478">
        <row r="9">
          <cell r="A9" t="str">
            <v>A</v>
          </cell>
        </row>
      </sheetData>
      <sheetData sheetId="6479">
        <row r="9">
          <cell r="A9" t="str">
            <v>A</v>
          </cell>
        </row>
      </sheetData>
      <sheetData sheetId="6480">
        <row r="9">
          <cell r="A9" t="str">
            <v>A</v>
          </cell>
        </row>
      </sheetData>
      <sheetData sheetId="6481">
        <row r="9">
          <cell r="A9" t="str">
            <v>A</v>
          </cell>
        </row>
      </sheetData>
      <sheetData sheetId="6482">
        <row r="9">
          <cell r="A9" t="str">
            <v>A</v>
          </cell>
        </row>
      </sheetData>
      <sheetData sheetId="6483">
        <row r="9">
          <cell r="A9" t="str">
            <v>A</v>
          </cell>
        </row>
      </sheetData>
      <sheetData sheetId="6484">
        <row r="9">
          <cell r="A9" t="str">
            <v>A</v>
          </cell>
        </row>
      </sheetData>
      <sheetData sheetId="6485">
        <row r="9">
          <cell r="A9" t="str">
            <v>A</v>
          </cell>
        </row>
      </sheetData>
      <sheetData sheetId="6486">
        <row r="9">
          <cell r="A9" t="str">
            <v>A</v>
          </cell>
        </row>
      </sheetData>
      <sheetData sheetId="6487">
        <row r="9">
          <cell r="A9" t="str">
            <v>A</v>
          </cell>
        </row>
      </sheetData>
      <sheetData sheetId="6488">
        <row r="9">
          <cell r="A9" t="str">
            <v>A</v>
          </cell>
        </row>
      </sheetData>
      <sheetData sheetId="6489">
        <row r="9">
          <cell r="A9" t="str">
            <v>A</v>
          </cell>
        </row>
      </sheetData>
      <sheetData sheetId="6490">
        <row r="9">
          <cell r="A9" t="str">
            <v>A</v>
          </cell>
        </row>
      </sheetData>
      <sheetData sheetId="6491">
        <row r="9">
          <cell r="A9" t="str">
            <v>A</v>
          </cell>
        </row>
      </sheetData>
      <sheetData sheetId="6492">
        <row r="9">
          <cell r="A9" t="str">
            <v>A</v>
          </cell>
        </row>
      </sheetData>
      <sheetData sheetId="6493">
        <row r="9">
          <cell r="A9" t="str">
            <v>A</v>
          </cell>
        </row>
      </sheetData>
      <sheetData sheetId="6494">
        <row r="9">
          <cell r="A9" t="str">
            <v>A</v>
          </cell>
        </row>
      </sheetData>
      <sheetData sheetId="6495">
        <row r="9">
          <cell r="A9" t="str">
            <v>A</v>
          </cell>
        </row>
      </sheetData>
      <sheetData sheetId="6496">
        <row r="9">
          <cell r="A9" t="str">
            <v>A</v>
          </cell>
        </row>
      </sheetData>
      <sheetData sheetId="6497">
        <row r="9">
          <cell r="A9" t="str">
            <v>A</v>
          </cell>
        </row>
      </sheetData>
      <sheetData sheetId="6498">
        <row r="9">
          <cell r="A9" t="str">
            <v>A</v>
          </cell>
        </row>
      </sheetData>
      <sheetData sheetId="6499">
        <row r="9">
          <cell r="A9" t="str">
            <v>A</v>
          </cell>
        </row>
      </sheetData>
      <sheetData sheetId="6500">
        <row r="9">
          <cell r="A9" t="str">
            <v>A</v>
          </cell>
        </row>
      </sheetData>
      <sheetData sheetId="6501">
        <row r="9">
          <cell r="A9" t="str">
            <v>A</v>
          </cell>
        </row>
      </sheetData>
      <sheetData sheetId="6502">
        <row r="9">
          <cell r="A9" t="str">
            <v>A</v>
          </cell>
        </row>
      </sheetData>
      <sheetData sheetId="6503">
        <row r="9">
          <cell r="A9" t="str">
            <v>A</v>
          </cell>
        </row>
      </sheetData>
      <sheetData sheetId="6504">
        <row r="9">
          <cell r="A9" t="str">
            <v>A</v>
          </cell>
        </row>
      </sheetData>
      <sheetData sheetId="6505">
        <row r="9">
          <cell r="A9" t="str">
            <v>A</v>
          </cell>
        </row>
      </sheetData>
      <sheetData sheetId="6506">
        <row r="9">
          <cell r="A9" t="str">
            <v>A</v>
          </cell>
        </row>
      </sheetData>
      <sheetData sheetId="6507">
        <row r="9">
          <cell r="A9" t="str">
            <v>A</v>
          </cell>
        </row>
      </sheetData>
      <sheetData sheetId="6508">
        <row r="9">
          <cell r="A9" t="str">
            <v>A</v>
          </cell>
        </row>
      </sheetData>
      <sheetData sheetId="6509">
        <row r="9">
          <cell r="A9" t="str">
            <v>A</v>
          </cell>
        </row>
      </sheetData>
      <sheetData sheetId="6510">
        <row r="9">
          <cell r="A9" t="str">
            <v>A</v>
          </cell>
        </row>
      </sheetData>
      <sheetData sheetId="6511">
        <row r="9">
          <cell r="A9" t="str">
            <v>A</v>
          </cell>
        </row>
      </sheetData>
      <sheetData sheetId="6512">
        <row r="9">
          <cell r="A9" t="str">
            <v>A</v>
          </cell>
        </row>
      </sheetData>
      <sheetData sheetId="6513">
        <row r="9">
          <cell r="A9" t="str">
            <v>A</v>
          </cell>
        </row>
      </sheetData>
      <sheetData sheetId="6514">
        <row r="9">
          <cell r="A9" t="str">
            <v>A</v>
          </cell>
        </row>
      </sheetData>
      <sheetData sheetId="6515">
        <row r="9">
          <cell r="A9" t="str">
            <v>A</v>
          </cell>
        </row>
      </sheetData>
      <sheetData sheetId="6516">
        <row r="9">
          <cell r="A9" t="str">
            <v>A</v>
          </cell>
        </row>
      </sheetData>
      <sheetData sheetId="6517">
        <row r="9">
          <cell r="A9" t="str">
            <v>A</v>
          </cell>
        </row>
      </sheetData>
      <sheetData sheetId="6518">
        <row r="9">
          <cell r="A9" t="str">
            <v>A</v>
          </cell>
        </row>
      </sheetData>
      <sheetData sheetId="6519">
        <row r="9">
          <cell r="A9" t="str">
            <v>A</v>
          </cell>
        </row>
      </sheetData>
      <sheetData sheetId="6520">
        <row r="9">
          <cell r="A9" t="str">
            <v>A</v>
          </cell>
        </row>
      </sheetData>
      <sheetData sheetId="6521">
        <row r="9">
          <cell r="A9" t="str">
            <v>A</v>
          </cell>
        </row>
      </sheetData>
      <sheetData sheetId="6522">
        <row r="9">
          <cell r="A9" t="str">
            <v>A</v>
          </cell>
        </row>
      </sheetData>
      <sheetData sheetId="6523">
        <row r="9">
          <cell r="A9" t="str">
            <v>A</v>
          </cell>
        </row>
      </sheetData>
      <sheetData sheetId="6524">
        <row r="9">
          <cell r="A9" t="str">
            <v>A</v>
          </cell>
        </row>
      </sheetData>
      <sheetData sheetId="6525">
        <row r="9">
          <cell r="A9" t="str">
            <v>A</v>
          </cell>
        </row>
      </sheetData>
      <sheetData sheetId="6526">
        <row r="9">
          <cell r="A9" t="str">
            <v>A</v>
          </cell>
        </row>
      </sheetData>
      <sheetData sheetId="6527">
        <row r="9">
          <cell r="A9" t="str">
            <v>A</v>
          </cell>
        </row>
      </sheetData>
      <sheetData sheetId="6528">
        <row r="9">
          <cell r="A9" t="str">
            <v>A</v>
          </cell>
        </row>
      </sheetData>
      <sheetData sheetId="6529">
        <row r="9">
          <cell r="A9" t="str">
            <v>A</v>
          </cell>
        </row>
      </sheetData>
      <sheetData sheetId="6530">
        <row r="9">
          <cell r="A9" t="str">
            <v>A</v>
          </cell>
        </row>
      </sheetData>
      <sheetData sheetId="6531">
        <row r="9">
          <cell r="A9" t="str">
            <v>A</v>
          </cell>
        </row>
      </sheetData>
      <sheetData sheetId="6532">
        <row r="9">
          <cell r="A9" t="str">
            <v>A</v>
          </cell>
        </row>
      </sheetData>
      <sheetData sheetId="6533">
        <row r="9">
          <cell r="A9" t="str">
            <v>A</v>
          </cell>
        </row>
      </sheetData>
      <sheetData sheetId="6534">
        <row r="9">
          <cell r="A9" t="str">
            <v>A</v>
          </cell>
        </row>
      </sheetData>
      <sheetData sheetId="6535">
        <row r="9">
          <cell r="A9" t="str">
            <v>A</v>
          </cell>
        </row>
      </sheetData>
      <sheetData sheetId="6536">
        <row r="9">
          <cell r="A9" t="str">
            <v>A</v>
          </cell>
        </row>
      </sheetData>
      <sheetData sheetId="6537">
        <row r="9">
          <cell r="A9" t="str">
            <v>A</v>
          </cell>
        </row>
      </sheetData>
      <sheetData sheetId="6538">
        <row r="9">
          <cell r="A9" t="str">
            <v>A</v>
          </cell>
        </row>
      </sheetData>
      <sheetData sheetId="6539">
        <row r="9">
          <cell r="A9" t="str">
            <v>A</v>
          </cell>
        </row>
      </sheetData>
      <sheetData sheetId="6540">
        <row r="9">
          <cell r="A9" t="str">
            <v>A</v>
          </cell>
        </row>
      </sheetData>
      <sheetData sheetId="6541">
        <row r="9">
          <cell r="A9" t="str">
            <v>A</v>
          </cell>
        </row>
      </sheetData>
      <sheetData sheetId="6542">
        <row r="9">
          <cell r="A9" t="str">
            <v>A</v>
          </cell>
        </row>
      </sheetData>
      <sheetData sheetId="6543">
        <row r="9">
          <cell r="A9" t="str">
            <v>A</v>
          </cell>
        </row>
      </sheetData>
      <sheetData sheetId="6544">
        <row r="9">
          <cell r="A9" t="str">
            <v>A</v>
          </cell>
        </row>
      </sheetData>
      <sheetData sheetId="6545">
        <row r="9">
          <cell r="A9" t="str">
            <v>A</v>
          </cell>
        </row>
      </sheetData>
      <sheetData sheetId="6546">
        <row r="9">
          <cell r="A9" t="str">
            <v>A</v>
          </cell>
        </row>
      </sheetData>
      <sheetData sheetId="6547">
        <row r="9">
          <cell r="A9" t="str">
            <v>A</v>
          </cell>
        </row>
      </sheetData>
      <sheetData sheetId="6548">
        <row r="9">
          <cell r="A9" t="str">
            <v>A</v>
          </cell>
        </row>
      </sheetData>
      <sheetData sheetId="6549">
        <row r="9">
          <cell r="A9" t="str">
            <v>A</v>
          </cell>
        </row>
      </sheetData>
      <sheetData sheetId="6550">
        <row r="9">
          <cell r="A9" t="str">
            <v>A</v>
          </cell>
        </row>
      </sheetData>
      <sheetData sheetId="6551">
        <row r="9">
          <cell r="A9" t="str">
            <v>A</v>
          </cell>
        </row>
      </sheetData>
      <sheetData sheetId="6552">
        <row r="9">
          <cell r="A9" t="str">
            <v>A</v>
          </cell>
        </row>
      </sheetData>
      <sheetData sheetId="6553">
        <row r="9">
          <cell r="A9" t="str">
            <v>A</v>
          </cell>
        </row>
      </sheetData>
      <sheetData sheetId="6554">
        <row r="9">
          <cell r="A9" t="str">
            <v>A</v>
          </cell>
        </row>
      </sheetData>
      <sheetData sheetId="6555">
        <row r="9">
          <cell r="A9" t="str">
            <v>A</v>
          </cell>
        </row>
      </sheetData>
      <sheetData sheetId="6556">
        <row r="9">
          <cell r="A9" t="str">
            <v>A</v>
          </cell>
        </row>
      </sheetData>
      <sheetData sheetId="6557">
        <row r="9">
          <cell r="A9" t="str">
            <v>A</v>
          </cell>
        </row>
      </sheetData>
      <sheetData sheetId="6558">
        <row r="9">
          <cell r="A9" t="str">
            <v>A</v>
          </cell>
        </row>
      </sheetData>
      <sheetData sheetId="6559">
        <row r="9">
          <cell r="A9" t="str">
            <v>A</v>
          </cell>
        </row>
      </sheetData>
      <sheetData sheetId="6560">
        <row r="9">
          <cell r="A9" t="str">
            <v>A</v>
          </cell>
        </row>
      </sheetData>
      <sheetData sheetId="6561">
        <row r="9">
          <cell r="A9" t="str">
            <v>A</v>
          </cell>
        </row>
      </sheetData>
      <sheetData sheetId="6562">
        <row r="9">
          <cell r="A9" t="str">
            <v>A</v>
          </cell>
        </row>
      </sheetData>
      <sheetData sheetId="6563">
        <row r="9">
          <cell r="A9" t="str">
            <v>A</v>
          </cell>
        </row>
      </sheetData>
      <sheetData sheetId="6564">
        <row r="9">
          <cell r="A9" t="str">
            <v>A</v>
          </cell>
        </row>
      </sheetData>
      <sheetData sheetId="6565">
        <row r="9">
          <cell r="A9" t="str">
            <v>A</v>
          </cell>
        </row>
      </sheetData>
      <sheetData sheetId="6566">
        <row r="9">
          <cell r="A9" t="str">
            <v>A</v>
          </cell>
        </row>
      </sheetData>
      <sheetData sheetId="6567">
        <row r="9">
          <cell r="A9" t="str">
            <v>A</v>
          </cell>
        </row>
      </sheetData>
      <sheetData sheetId="6568">
        <row r="9">
          <cell r="A9" t="str">
            <v>A</v>
          </cell>
        </row>
      </sheetData>
      <sheetData sheetId="6569">
        <row r="9">
          <cell r="A9" t="str">
            <v>A</v>
          </cell>
        </row>
      </sheetData>
      <sheetData sheetId="6570">
        <row r="9">
          <cell r="A9" t="str">
            <v>A</v>
          </cell>
        </row>
      </sheetData>
      <sheetData sheetId="6571">
        <row r="9">
          <cell r="A9" t="str">
            <v>A</v>
          </cell>
        </row>
      </sheetData>
      <sheetData sheetId="6572">
        <row r="9">
          <cell r="A9" t="str">
            <v>A</v>
          </cell>
        </row>
      </sheetData>
      <sheetData sheetId="6573">
        <row r="9">
          <cell r="A9" t="str">
            <v>A</v>
          </cell>
        </row>
      </sheetData>
      <sheetData sheetId="6574">
        <row r="9">
          <cell r="A9" t="str">
            <v>A</v>
          </cell>
        </row>
      </sheetData>
      <sheetData sheetId="6575">
        <row r="9">
          <cell r="A9" t="str">
            <v>A</v>
          </cell>
        </row>
      </sheetData>
      <sheetData sheetId="6576">
        <row r="9">
          <cell r="A9" t="str">
            <v>A</v>
          </cell>
        </row>
      </sheetData>
      <sheetData sheetId="6577">
        <row r="9">
          <cell r="A9" t="str">
            <v>A</v>
          </cell>
        </row>
      </sheetData>
      <sheetData sheetId="6578">
        <row r="9">
          <cell r="A9" t="str">
            <v>A</v>
          </cell>
        </row>
      </sheetData>
      <sheetData sheetId="6579">
        <row r="9">
          <cell r="A9" t="str">
            <v>A</v>
          </cell>
        </row>
      </sheetData>
      <sheetData sheetId="6580">
        <row r="9">
          <cell r="A9" t="str">
            <v>A</v>
          </cell>
        </row>
      </sheetData>
      <sheetData sheetId="6581">
        <row r="9">
          <cell r="A9" t="str">
            <v>A</v>
          </cell>
        </row>
      </sheetData>
      <sheetData sheetId="6582">
        <row r="9">
          <cell r="A9" t="str">
            <v>A</v>
          </cell>
        </row>
      </sheetData>
      <sheetData sheetId="6583">
        <row r="9">
          <cell r="A9" t="str">
            <v>A</v>
          </cell>
        </row>
      </sheetData>
      <sheetData sheetId="6584">
        <row r="9">
          <cell r="A9" t="str">
            <v>A</v>
          </cell>
        </row>
      </sheetData>
      <sheetData sheetId="6585">
        <row r="9">
          <cell r="A9" t="str">
            <v>A</v>
          </cell>
        </row>
      </sheetData>
      <sheetData sheetId="6586">
        <row r="9">
          <cell r="A9" t="str">
            <v>A</v>
          </cell>
        </row>
      </sheetData>
      <sheetData sheetId="6587">
        <row r="9">
          <cell r="A9" t="str">
            <v>A</v>
          </cell>
        </row>
      </sheetData>
      <sheetData sheetId="6588">
        <row r="9">
          <cell r="A9" t="str">
            <v>A</v>
          </cell>
        </row>
      </sheetData>
      <sheetData sheetId="6589">
        <row r="9">
          <cell r="A9" t="str">
            <v>A</v>
          </cell>
        </row>
      </sheetData>
      <sheetData sheetId="6590">
        <row r="9">
          <cell r="A9" t="str">
            <v>A</v>
          </cell>
        </row>
      </sheetData>
      <sheetData sheetId="6591">
        <row r="9">
          <cell r="A9" t="str">
            <v>A</v>
          </cell>
        </row>
      </sheetData>
      <sheetData sheetId="6592">
        <row r="9">
          <cell r="A9" t="str">
            <v>A</v>
          </cell>
        </row>
      </sheetData>
      <sheetData sheetId="6593">
        <row r="9">
          <cell r="A9" t="str">
            <v>A</v>
          </cell>
        </row>
      </sheetData>
      <sheetData sheetId="6594">
        <row r="9">
          <cell r="A9" t="str">
            <v>A</v>
          </cell>
        </row>
      </sheetData>
      <sheetData sheetId="6595">
        <row r="9">
          <cell r="A9" t="str">
            <v>A</v>
          </cell>
        </row>
      </sheetData>
      <sheetData sheetId="6596">
        <row r="9">
          <cell r="A9" t="str">
            <v>A</v>
          </cell>
        </row>
      </sheetData>
      <sheetData sheetId="6597">
        <row r="9">
          <cell r="A9" t="str">
            <v>A</v>
          </cell>
        </row>
      </sheetData>
      <sheetData sheetId="6598">
        <row r="9">
          <cell r="A9" t="str">
            <v>A</v>
          </cell>
        </row>
      </sheetData>
      <sheetData sheetId="6599">
        <row r="9">
          <cell r="A9" t="str">
            <v>A</v>
          </cell>
        </row>
      </sheetData>
      <sheetData sheetId="6600">
        <row r="9">
          <cell r="A9" t="str">
            <v>A</v>
          </cell>
        </row>
      </sheetData>
      <sheetData sheetId="6601">
        <row r="9">
          <cell r="A9" t="str">
            <v>A</v>
          </cell>
        </row>
      </sheetData>
      <sheetData sheetId="6602">
        <row r="9">
          <cell r="A9" t="str">
            <v>A</v>
          </cell>
        </row>
      </sheetData>
      <sheetData sheetId="6603">
        <row r="9">
          <cell r="A9" t="str">
            <v>A</v>
          </cell>
        </row>
      </sheetData>
      <sheetData sheetId="6604">
        <row r="9">
          <cell r="A9" t="str">
            <v>A</v>
          </cell>
        </row>
      </sheetData>
      <sheetData sheetId="6605">
        <row r="9">
          <cell r="A9" t="str">
            <v>A</v>
          </cell>
        </row>
      </sheetData>
      <sheetData sheetId="6606">
        <row r="9">
          <cell r="A9" t="str">
            <v>A</v>
          </cell>
        </row>
      </sheetData>
      <sheetData sheetId="6607">
        <row r="9">
          <cell r="A9" t="str">
            <v>A</v>
          </cell>
        </row>
      </sheetData>
      <sheetData sheetId="6608">
        <row r="9">
          <cell r="A9" t="str">
            <v>A</v>
          </cell>
        </row>
      </sheetData>
      <sheetData sheetId="6609">
        <row r="9">
          <cell r="A9" t="str">
            <v>A</v>
          </cell>
        </row>
      </sheetData>
      <sheetData sheetId="6610">
        <row r="9">
          <cell r="A9" t="str">
            <v>A</v>
          </cell>
        </row>
      </sheetData>
      <sheetData sheetId="6611">
        <row r="9">
          <cell r="A9" t="str">
            <v>A</v>
          </cell>
        </row>
      </sheetData>
      <sheetData sheetId="6612">
        <row r="9">
          <cell r="A9" t="str">
            <v>A</v>
          </cell>
        </row>
      </sheetData>
      <sheetData sheetId="6613">
        <row r="9">
          <cell r="A9" t="str">
            <v>A</v>
          </cell>
        </row>
      </sheetData>
      <sheetData sheetId="6614">
        <row r="9">
          <cell r="A9" t="str">
            <v>A</v>
          </cell>
        </row>
      </sheetData>
      <sheetData sheetId="6615">
        <row r="9">
          <cell r="A9" t="str">
            <v>A</v>
          </cell>
        </row>
      </sheetData>
      <sheetData sheetId="6616">
        <row r="9">
          <cell r="A9" t="str">
            <v>A</v>
          </cell>
        </row>
      </sheetData>
      <sheetData sheetId="6617">
        <row r="9">
          <cell r="A9" t="str">
            <v>A</v>
          </cell>
        </row>
      </sheetData>
      <sheetData sheetId="6618">
        <row r="9">
          <cell r="A9" t="str">
            <v>A</v>
          </cell>
        </row>
      </sheetData>
      <sheetData sheetId="6619">
        <row r="9">
          <cell r="A9" t="str">
            <v>A</v>
          </cell>
        </row>
      </sheetData>
      <sheetData sheetId="6620">
        <row r="9">
          <cell r="A9" t="str">
            <v>A</v>
          </cell>
        </row>
      </sheetData>
      <sheetData sheetId="6621">
        <row r="9">
          <cell r="A9" t="str">
            <v>A</v>
          </cell>
        </row>
      </sheetData>
      <sheetData sheetId="6622">
        <row r="9">
          <cell r="A9" t="str">
            <v>A</v>
          </cell>
        </row>
      </sheetData>
      <sheetData sheetId="6623">
        <row r="9">
          <cell r="A9" t="str">
            <v>A</v>
          </cell>
        </row>
      </sheetData>
      <sheetData sheetId="6624">
        <row r="9">
          <cell r="A9" t="str">
            <v>A</v>
          </cell>
        </row>
      </sheetData>
      <sheetData sheetId="6625">
        <row r="9">
          <cell r="A9" t="str">
            <v>A</v>
          </cell>
        </row>
      </sheetData>
      <sheetData sheetId="6626">
        <row r="9">
          <cell r="A9" t="str">
            <v>A</v>
          </cell>
        </row>
      </sheetData>
      <sheetData sheetId="6627">
        <row r="9">
          <cell r="A9" t="str">
            <v>A</v>
          </cell>
        </row>
      </sheetData>
      <sheetData sheetId="6628">
        <row r="9">
          <cell r="A9" t="str">
            <v>A</v>
          </cell>
        </row>
      </sheetData>
      <sheetData sheetId="6629">
        <row r="9">
          <cell r="A9" t="str">
            <v>A</v>
          </cell>
        </row>
      </sheetData>
      <sheetData sheetId="6630">
        <row r="9">
          <cell r="A9" t="str">
            <v>A</v>
          </cell>
        </row>
      </sheetData>
      <sheetData sheetId="6631">
        <row r="9">
          <cell r="A9" t="str">
            <v>A</v>
          </cell>
        </row>
      </sheetData>
      <sheetData sheetId="6632">
        <row r="9">
          <cell r="A9" t="str">
            <v>A</v>
          </cell>
        </row>
      </sheetData>
      <sheetData sheetId="6633">
        <row r="9">
          <cell r="A9" t="str">
            <v>A</v>
          </cell>
        </row>
      </sheetData>
      <sheetData sheetId="6634">
        <row r="9">
          <cell r="A9" t="str">
            <v>A</v>
          </cell>
        </row>
      </sheetData>
      <sheetData sheetId="6635">
        <row r="9">
          <cell r="A9" t="str">
            <v>A</v>
          </cell>
        </row>
      </sheetData>
      <sheetData sheetId="6636">
        <row r="9">
          <cell r="A9" t="str">
            <v>A</v>
          </cell>
        </row>
      </sheetData>
      <sheetData sheetId="6637">
        <row r="9">
          <cell r="A9" t="str">
            <v>A</v>
          </cell>
        </row>
      </sheetData>
      <sheetData sheetId="6638">
        <row r="9">
          <cell r="A9" t="str">
            <v>A</v>
          </cell>
        </row>
      </sheetData>
      <sheetData sheetId="6639">
        <row r="9">
          <cell r="A9" t="str">
            <v>A</v>
          </cell>
        </row>
      </sheetData>
      <sheetData sheetId="6640">
        <row r="9">
          <cell r="A9" t="str">
            <v>A</v>
          </cell>
        </row>
      </sheetData>
      <sheetData sheetId="6641">
        <row r="9">
          <cell r="A9" t="str">
            <v>A</v>
          </cell>
        </row>
      </sheetData>
      <sheetData sheetId="6642">
        <row r="9">
          <cell r="A9" t="str">
            <v>A</v>
          </cell>
        </row>
      </sheetData>
      <sheetData sheetId="6643">
        <row r="9">
          <cell r="A9" t="str">
            <v>A</v>
          </cell>
        </row>
      </sheetData>
      <sheetData sheetId="6644">
        <row r="9">
          <cell r="A9" t="str">
            <v>A</v>
          </cell>
        </row>
      </sheetData>
      <sheetData sheetId="6645">
        <row r="9">
          <cell r="A9" t="str">
            <v>A</v>
          </cell>
        </row>
      </sheetData>
      <sheetData sheetId="6646">
        <row r="9">
          <cell r="A9" t="str">
            <v>A</v>
          </cell>
        </row>
      </sheetData>
      <sheetData sheetId="6647">
        <row r="9">
          <cell r="A9" t="str">
            <v>A</v>
          </cell>
        </row>
      </sheetData>
      <sheetData sheetId="6648">
        <row r="9">
          <cell r="A9" t="str">
            <v>A</v>
          </cell>
        </row>
      </sheetData>
      <sheetData sheetId="6649">
        <row r="9">
          <cell r="A9" t="str">
            <v>A</v>
          </cell>
        </row>
      </sheetData>
      <sheetData sheetId="6650">
        <row r="9">
          <cell r="A9" t="str">
            <v>A</v>
          </cell>
        </row>
      </sheetData>
      <sheetData sheetId="6651">
        <row r="9">
          <cell r="A9" t="str">
            <v>A</v>
          </cell>
        </row>
      </sheetData>
      <sheetData sheetId="6652">
        <row r="9">
          <cell r="A9" t="str">
            <v>A</v>
          </cell>
        </row>
      </sheetData>
      <sheetData sheetId="6653">
        <row r="9">
          <cell r="A9" t="str">
            <v>A</v>
          </cell>
        </row>
      </sheetData>
      <sheetData sheetId="6654">
        <row r="9">
          <cell r="A9" t="str">
            <v>A</v>
          </cell>
        </row>
      </sheetData>
      <sheetData sheetId="6655">
        <row r="9">
          <cell r="A9" t="str">
            <v>A</v>
          </cell>
        </row>
      </sheetData>
      <sheetData sheetId="6656">
        <row r="9">
          <cell r="A9" t="str">
            <v>A</v>
          </cell>
        </row>
      </sheetData>
      <sheetData sheetId="6657">
        <row r="9">
          <cell r="A9" t="str">
            <v>A</v>
          </cell>
        </row>
      </sheetData>
      <sheetData sheetId="6658">
        <row r="9">
          <cell r="A9" t="str">
            <v>A</v>
          </cell>
        </row>
      </sheetData>
      <sheetData sheetId="6659">
        <row r="9">
          <cell r="A9" t="str">
            <v>A</v>
          </cell>
        </row>
      </sheetData>
      <sheetData sheetId="6660">
        <row r="9">
          <cell r="A9" t="str">
            <v>A</v>
          </cell>
        </row>
      </sheetData>
      <sheetData sheetId="6661">
        <row r="9">
          <cell r="A9" t="str">
            <v>A</v>
          </cell>
        </row>
      </sheetData>
      <sheetData sheetId="6662">
        <row r="9">
          <cell r="A9" t="str">
            <v>A</v>
          </cell>
        </row>
      </sheetData>
      <sheetData sheetId="6663">
        <row r="9">
          <cell r="A9" t="str">
            <v>A</v>
          </cell>
        </row>
      </sheetData>
      <sheetData sheetId="6664">
        <row r="9">
          <cell r="A9" t="str">
            <v>A</v>
          </cell>
        </row>
      </sheetData>
      <sheetData sheetId="6665">
        <row r="9">
          <cell r="A9" t="str">
            <v>A</v>
          </cell>
        </row>
      </sheetData>
      <sheetData sheetId="6666">
        <row r="9">
          <cell r="A9" t="str">
            <v>A</v>
          </cell>
        </row>
      </sheetData>
      <sheetData sheetId="6667">
        <row r="9">
          <cell r="A9" t="str">
            <v>A</v>
          </cell>
        </row>
      </sheetData>
      <sheetData sheetId="6668">
        <row r="9">
          <cell r="A9" t="str">
            <v>A</v>
          </cell>
        </row>
      </sheetData>
      <sheetData sheetId="6669">
        <row r="9">
          <cell r="A9" t="str">
            <v>A</v>
          </cell>
        </row>
      </sheetData>
      <sheetData sheetId="6670">
        <row r="9">
          <cell r="A9" t="str">
            <v>A</v>
          </cell>
        </row>
      </sheetData>
      <sheetData sheetId="6671">
        <row r="9">
          <cell r="A9" t="str">
            <v>A</v>
          </cell>
        </row>
      </sheetData>
      <sheetData sheetId="6672">
        <row r="9">
          <cell r="A9" t="str">
            <v>A</v>
          </cell>
        </row>
      </sheetData>
      <sheetData sheetId="6673">
        <row r="9">
          <cell r="A9" t="str">
            <v>A</v>
          </cell>
        </row>
      </sheetData>
      <sheetData sheetId="6674">
        <row r="9">
          <cell r="A9" t="str">
            <v>A</v>
          </cell>
        </row>
      </sheetData>
      <sheetData sheetId="6675">
        <row r="9">
          <cell r="A9" t="str">
            <v>A</v>
          </cell>
        </row>
      </sheetData>
      <sheetData sheetId="6676">
        <row r="9">
          <cell r="A9" t="str">
            <v>A</v>
          </cell>
        </row>
      </sheetData>
      <sheetData sheetId="6677">
        <row r="9">
          <cell r="A9" t="str">
            <v>A</v>
          </cell>
        </row>
      </sheetData>
      <sheetData sheetId="6678">
        <row r="9">
          <cell r="A9" t="str">
            <v>A</v>
          </cell>
        </row>
      </sheetData>
      <sheetData sheetId="6679">
        <row r="9">
          <cell r="A9" t="str">
            <v>A</v>
          </cell>
        </row>
      </sheetData>
      <sheetData sheetId="6680">
        <row r="9">
          <cell r="A9" t="str">
            <v>A</v>
          </cell>
        </row>
      </sheetData>
      <sheetData sheetId="6681">
        <row r="9">
          <cell r="A9" t="str">
            <v>A</v>
          </cell>
        </row>
      </sheetData>
      <sheetData sheetId="6682">
        <row r="9">
          <cell r="A9" t="str">
            <v>A</v>
          </cell>
        </row>
      </sheetData>
      <sheetData sheetId="6683">
        <row r="9">
          <cell r="A9" t="str">
            <v>A</v>
          </cell>
        </row>
      </sheetData>
      <sheetData sheetId="6684">
        <row r="9">
          <cell r="A9" t="str">
            <v>A</v>
          </cell>
        </row>
      </sheetData>
      <sheetData sheetId="6685">
        <row r="9">
          <cell r="A9" t="str">
            <v>A</v>
          </cell>
        </row>
      </sheetData>
      <sheetData sheetId="6686">
        <row r="9">
          <cell r="A9" t="str">
            <v>A</v>
          </cell>
        </row>
      </sheetData>
      <sheetData sheetId="6687">
        <row r="9">
          <cell r="A9" t="str">
            <v>A</v>
          </cell>
        </row>
      </sheetData>
      <sheetData sheetId="6688">
        <row r="9">
          <cell r="A9" t="str">
            <v>A</v>
          </cell>
        </row>
      </sheetData>
      <sheetData sheetId="6689">
        <row r="9">
          <cell r="A9" t="str">
            <v>A</v>
          </cell>
        </row>
      </sheetData>
      <sheetData sheetId="6690">
        <row r="9">
          <cell r="A9" t="str">
            <v>A</v>
          </cell>
        </row>
      </sheetData>
      <sheetData sheetId="6691">
        <row r="9">
          <cell r="A9" t="str">
            <v>A</v>
          </cell>
        </row>
      </sheetData>
      <sheetData sheetId="6692">
        <row r="9">
          <cell r="A9" t="str">
            <v>A</v>
          </cell>
        </row>
      </sheetData>
      <sheetData sheetId="6693">
        <row r="9">
          <cell r="A9" t="str">
            <v>A</v>
          </cell>
        </row>
      </sheetData>
      <sheetData sheetId="6694">
        <row r="9">
          <cell r="A9" t="str">
            <v>A</v>
          </cell>
        </row>
      </sheetData>
      <sheetData sheetId="6695">
        <row r="9">
          <cell r="A9" t="str">
            <v>A</v>
          </cell>
        </row>
      </sheetData>
      <sheetData sheetId="6696">
        <row r="9">
          <cell r="A9" t="str">
            <v>A</v>
          </cell>
        </row>
      </sheetData>
      <sheetData sheetId="6697">
        <row r="9">
          <cell r="A9" t="str">
            <v>A</v>
          </cell>
        </row>
      </sheetData>
      <sheetData sheetId="6698">
        <row r="9">
          <cell r="A9" t="str">
            <v>A</v>
          </cell>
        </row>
      </sheetData>
      <sheetData sheetId="6699">
        <row r="9">
          <cell r="A9" t="str">
            <v>A</v>
          </cell>
        </row>
      </sheetData>
      <sheetData sheetId="6700">
        <row r="9">
          <cell r="A9" t="str">
            <v>A</v>
          </cell>
        </row>
      </sheetData>
      <sheetData sheetId="6701">
        <row r="9">
          <cell r="A9" t="str">
            <v>A</v>
          </cell>
        </row>
      </sheetData>
      <sheetData sheetId="6702">
        <row r="9">
          <cell r="A9" t="str">
            <v>A</v>
          </cell>
        </row>
      </sheetData>
      <sheetData sheetId="6703">
        <row r="9">
          <cell r="A9" t="str">
            <v>A</v>
          </cell>
        </row>
      </sheetData>
      <sheetData sheetId="6704">
        <row r="9">
          <cell r="A9" t="str">
            <v>A</v>
          </cell>
        </row>
      </sheetData>
      <sheetData sheetId="6705">
        <row r="9">
          <cell r="A9" t="str">
            <v>A</v>
          </cell>
        </row>
      </sheetData>
      <sheetData sheetId="6706">
        <row r="9">
          <cell r="A9" t="str">
            <v>A</v>
          </cell>
        </row>
      </sheetData>
      <sheetData sheetId="6707">
        <row r="9">
          <cell r="A9" t="str">
            <v>A</v>
          </cell>
        </row>
      </sheetData>
      <sheetData sheetId="6708">
        <row r="9">
          <cell r="A9" t="str">
            <v>A</v>
          </cell>
        </row>
      </sheetData>
      <sheetData sheetId="6709">
        <row r="9">
          <cell r="A9" t="str">
            <v>A</v>
          </cell>
        </row>
      </sheetData>
      <sheetData sheetId="6710">
        <row r="9">
          <cell r="A9" t="str">
            <v>A</v>
          </cell>
        </row>
      </sheetData>
      <sheetData sheetId="6711">
        <row r="9">
          <cell r="A9" t="str">
            <v>A</v>
          </cell>
        </row>
      </sheetData>
      <sheetData sheetId="6712">
        <row r="9">
          <cell r="A9" t="str">
            <v>A</v>
          </cell>
        </row>
      </sheetData>
      <sheetData sheetId="6713">
        <row r="9">
          <cell r="A9" t="str">
            <v>A</v>
          </cell>
        </row>
      </sheetData>
      <sheetData sheetId="6714">
        <row r="9">
          <cell r="A9" t="str">
            <v>A</v>
          </cell>
        </row>
      </sheetData>
      <sheetData sheetId="6715">
        <row r="9">
          <cell r="A9" t="str">
            <v>A</v>
          </cell>
        </row>
      </sheetData>
      <sheetData sheetId="6716">
        <row r="9">
          <cell r="A9" t="str">
            <v>A</v>
          </cell>
        </row>
      </sheetData>
      <sheetData sheetId="6717">
        <row r="9">
          <cell r="A9" t="str">
            <v>A</v>
          </cell>
        </row>
      </sheetData>
      <sheetData sheetId="6718">
        <row r="9">
          <cell r="A9" t="str">
            <v>A</v>
          </cell>
        </row>
      </sheetData>
      <sheetData sheetId="6719">
        <row r="9">
          <cell r="A9" t="str">
            <v>A</v>
          </cell>
        </row>
      </sheetData>
      <sheetData sheetId="6720">
        <row r="9">
          <cell r="A9" t="str">
            <v>A</v>
          </cell>
        </row>
      </sheetData>
      <sheetData sheetId="6721">
        <row r="9">
          <cell r="A9" t="str">
            <v>A</v>
          </cell>
        </row>
      </sheetData>
      <sheetData sheetId="6722">
        <row r="9">
          <cell r="A9" t="str">
            <v>A</v>
          </cell>
        </row>
      </sheetData>
      <sheetData sheetId="6723">
        <row r="9">
          <cell r="A9" t="str">
            <v>A</v>
          </cell>
        </row>
      </sheetData>
      <sheetData sheetId="6724">
        <row r="9">
          <cell r="A9" t="str">
            <v>A</v>
          </cell>
        </row>
      </sheetData>
      <sheetData sheetId="6725">
        <row r="9">
          <cell r="A9" t="str">
            <v>A</v>
          </cell>
        </row>
      </sheetData>
      <sheetData sheetId="6726">
        <row r="9">
          <cell r="A9" t="str">
            <v>A</v>
          </cell>
        </row>
      </sheetData>
      <sheetData sheetId="6727">
        <row r="9">
          <cell r="A9" t="str">
            <v>A</v>
          </cell>
        </row>
      </sheetData>
      <sheetData sheetId="6728">
        <row r="9">
          <cell r="A9" t="str">
            <v>A</v>
          </cell>
        </row>
      </sheetData>
      <sheetData sheetId="6729">
        <row r="9">
          <cell r="A9" t="str">
            <v>A</v>
          </cell>
        </row>
      </sheetData>
      <sheetData sheetId="6730">
        <row r="9">
          <cell r="A9" t="str">
            <v>A</v>
          </cell>
        </row>
      </sheetData>
      <sheetData sheetId="6731">
        <row r="9">
          <cell r="A9" t="str">
            <v>A</v>
          </cell>
        </row>
      </sheetData>
      <sheetData sheetId="6732">
        <row r="9">
          <cell r="A9" t="str">
            <v>A</v>
          </cell>
        </row>
      </sheetData>
      <sheetData sheetId="6733">
        <row r="9">
          <cell r="A9" t="str">
            <v>A</v>
          </cell>
        </row>
      </sheetData>
      <sheetData sheetId="6734">
        <row r="9">
          <cell r="A9" t="str">
            <v>A</v>
          </cell>
        </row>
      </sheetData>
      <sheetData sheetId="6735">
        <row r="9">
          <cell r="A9" t="str">
            <v>A</v>
          </cell>
        </row>
      </sheetData>
      <sheetData sheetId="6736">
        <row r="9">
          <cell r="A9" t="str">
            <v>A</v>
          </cell>
        </row>
      </sheetData>
      <sheetData sheetId="6737">
        <row r="9">
          <cell r="A9" t="str">
            <v>A</v>
          </cell>
        </row>
      </sheetData>
      <sheetData sheetId="6738">
        <row r="9">
          <cell r="A9" t="str">
            <v>A</v>
          </cell>
        </row>
      </sheetData>
      <sheetData sheetId="6739">
        <row r="9">
          <cell r="A9" t="str">
            <v>A</v>
          </cell>
        </row>
      </sheetData>
      <sheetData sheetId="6740">
        <row r="9">
          <cell r="A9" t="str">
            <v>A</v>
          </cell>
        </row>
      </sheetData>
      <sheetData sheetId="6741">
        <row r="9">
          <cell r="A9" t="str">
            <v>A</v>
          </cell>
        </row>
      </sheetData>
      <sheetData sheetId="6742">
        <row r="9">
          <cell r="A9" t="str">
            <v>A</v>
          </cell>
        </row>
      </sheetData>
      <sheetData sheetId="6743">
        <row r="9">
          <cell r="A9" t="str">
            <v>A</v>
          </cell>
        </row>
      </sheetData>
      <sheetData sheetId="6744">
        <row r="9">
          <cell r="A9" t="str">
            <v>A</v>
          </cell>
        </row>
      </sheetData>
      <sheetData sheetId="6745">
        <row r="9">
          <cell r="A9" t="str">
            <v>A</v>
          </cell>
        </row>
      </sheetData>
      <sheetData sheetId="6746">
        <row r="9">
          <cell r="A9" t="str">
            <v>A</v>
          </cell>
        </row>
      </sheetData>
      <sheetData sheetId="6747">
        <row r="9">
          <cell r="A9" t="str">
            <v>A</v>
          </cell>
        </row>
      </sheetData>
      <sheetData sheetId="6748">
        <row r="9">
          <cell r="A9" t="str">
            <v>A</v>
          </cell>
        </row>
      </sheetData>
      <sheetData sheetId="6749">
        <row r="9">
          <cell r="A9" t="str">
            <v>A</v>
          </cell>
        </row>
      </sheetData>
      <sheetData sheetId="6750">
        <row r="9">
          <cell r="A9" t="str">
            <v>A</v>
          </cell>
        </row>
      </sheetData>
      <sheetData sheetId="6751">
        <row r="9">
          <cell r="A9" t="str">
            <v>A</v>
          </cell>
        </row>
      </sheetData>
      <sheetData sheetId="6752">
        <row r="9">
          <cell r="A9" t="str">
            <v>A</v>
          </cell>
        </row>
      </sheetData>
      <sheetData sheetId="6753">
        <row r="9">
          <cell r="A9" t="str">
            <v>A</v>
          </cell>
        </row>
      </sheetData>
      <sheetData sheetId="6754">
        <row r="9">
          <cell r="A9" t="str">
            <v>A</v>
          </cell>
        </row>
      </sheetData>
      <sheetData sheetId="6755">
        <row r="9">
          <cell r="A9" t="str">
            <v>A</v>
          </cell>
        </row>
      </sheetData>
      <sheetData sheetId="6756">
        <row r="9">
          <cell r="A9" t="str">
            <v>A</v>
          </cell>
        </row>
      </sheetData>
      <sheetData sheetId="6757">
        <row r="9">
          <cell r="A9" t="str">
            <v>A</v>
          </cell>
        </row>
      </sheetData>
      <sheetData sheetId="6758">
        <row r="9">
          <cell r="A9" t="str">
            <v>A</v>
          </cell>
        </row>
      </sheetData>
      <sheetData sheetId="6759">
        <row r="9">
          <cell r="A9" t="str">
            <v>A</v>
          </cell>
        </row>
      </sheetData>
      <sheetData sheetId="6760">
        <row r="9">
          <cell r="A9" t="str">
            <v>A</v>
          </cell>
        </row>
      </sheetData>
      <sheetData sheetId="6761">
        <row r="9">
          <cell r="A9" t="str">
            <v>A</v>
          </cell>
        </row>
      </sheetData>
      <sheetData sheetId="6762">
        <row r="9">
          <cell r="A9" t="str">
            <v>A</v>
          </cell>
        </row>
      </sheetData>
      <sheetData sheetId="6763">
        <row r="9">
          <cell r="A9" t="str">
            <v>A</v>
          </cell>
        </row>
      </sheetData>
      <sheetData sheetId="6764">
        <row r="9">
          <cell r="A9" t="str">
            <v>A</v>
          </cell>
        </row>
      </sheetData>
      <sheetData sheetId="6765">
        <row r="9">
          <cell r="A9" t="str">
            <v>A</v>
          </cell>
        </row>
      </sheetData>
      <sheetData sheetId="6766">
        <row r="9">
          <cell r="A9" t="str">
            <v>A</v>
          </cell>
        </row>
      </sheetData>
      <sheetData sheetId="6767">
        <row r="9">
          <cell r="A9" t="str">
            <v>A</v>
          </cell>
        </row>
      </sheetData>
      <sheetData sheetId="6768">
        <row r="9">
          <cell r="A9" t="str">
            <v>A</v>
          </cell>
        </row>
      </sheetData>
      <sheetData sheetId="6769">
        <row r="9">
          <cell r="A9" t="str">
            <v>A</v>
          </cell>
        </row>
      </sheetData>
      <sheetData sheetId="6770">
        <row r="9">
          <cell r="A9" t="str">
            <v>A</v>
          </cell>
        </row>
      </sheetData>
      <sheetData sheetId="6771">
        <row r="9">
          <cell r="A9" t="str">
            <v>A</v>
          </cell>
        </row>
      </sheetData>
      <sheetData sheetId="6772">
        <row r="9">
          <cell r="A9" t="str">
            <v>A</v>
          </cell>
        </row>
      </sheetData>
      <sheetData sheetId="6773">
        <row r="9">
          <cell r="A9" t="str">
            <v>A</v>
          </cell>
        </row>
      </sheetData>
      <sheetData sheetId="6774">
        <row r="9">
          <cell r="A9" t="str">
            <v>A</v>
          </cell>
        </row>
      </sheetData>
      <sheetData sheetId="6775">
        <row r="9">
          <cell r="A9" t="str">
            <v>A</v>
          </cell>
        </row>
      </sheetData>
      <sheetData sheetId="6776">
        <row r="9">
          <cell r="A9" t="str">
            <v>A</v>
          </cell>
        </row>
      </sheetData>
      <sheetData sheetId="6777">
        <row r="9">
          <cell r="A9" t="str">
            <v>A</v>
          </cell>
        </row>
      </sheetData>
      <sheetData sheetId="6778">
        <row r="9">
          <cell r="A9" t="str">
            <v>A</v>
          </cell>
        </row>
      </sheetData>
      <sheetData sheetId="6779">
        <row r="9">
          <cell r="A9" t="str">
            <v>A</v>
          </cell>
        </row>
      </sheetData>
      <sheetData sheetId="6780">
        <row r="9">
          <cell r="A9" t="str">
            <v>A</v>
          </cell>
        </row>
      </sheetData>
      <sheetData sheetId="6781">
        <row r="9">
          <cell r="A9" t="str">
            <v>A</v>
          </cell>
        </row>
      </sheetData>
      <sheetData sheetId="6782">
        <row r="9">
          <cell r="A9" t="str">
            <v>A</v>
          </cell>
        </row>
      </sheetData>
      <sheetData sheetId="6783">
        <row r="9">
          <cell r="A9" t="str">
            <v>A</v>
          </cell>
        </row>
      </sheetData>
      <sheetData sheetId="6784">
        <row r="9">
          <cell r="A9" t="str">
            <v>A</v>
          </cell>
        </row>
      </sheetData>
      <sheetData sheetId="6785">
        <row r="9">
          <cell r="A9" t="str">
            <v>A</v>
          </cell>
        </row>
      </sheetData>
      <sheetData sheetId="6786">
        <row r="9">
          <cell r="A9" t="str">
            <v>A</v>
          </cell>
        </row>
      </sheetData>
      <sheetData sheetId="6787">
        <row r="9">
          <cell r="A9" t="str">
            <v>A</v>
          </cell>
        </row>
      </sheetData>
      <sheetData sheetId="6788">
        <row r="9">
          <cell r="A9" t="str">
            <v>A</v>
          </cell>
        </row>
      </sheetData>
      <sheetData sheetId="6789">
        <row r="9">
          <cell r="A9" t="str">
            <v>A</v>
          </cell>
        </row>
      </sheetData>
      <sheetData sheetId="6790">
        <row r="9">
          <cell r="A9" t="str">
            <v>A</v>
          </cell>
        </row>
      </sheetData>
      <sheetData sheetId="6791">
        <row r="9">
          <cell r="A9" t="str">
            <v>A</v>
          </cell>
        </row>
      </sheetData>
      <sheetData sheetId="6792">
        <row r="9">
          <cell r="A9" t="str">
            <v>A</v>
          </cell>
        </row>
      </sheetData>
      <sheetData sheetId="6793">
        <row r="9">
          <cell r="A9" t="str">
            <v>A</v>
          </cell>
        </row>
      </sheetData>
      <sheetData sheetId="6794">
        <row r="9">
          <cell r="A9" t="str">
            <v>A</v>
          </cell>
        </row>
      </sheetData>
      <sheetData sheetId="6795">
        <row r="9">
          <cell r="A9" t="str">
            <v>A</v>
          </cell>
        </row>
      </sheetData>
      <sheetData sheetId="6796">
        <row r="9">
          <cell r="A9" t="str">
            <v>A</v>
          </cell>
        </row>
      </sheetData>
      <sheetData sheetId="6797">
        <row r="9">
          <cell r="A9" t="str">
            <v>A</v>
          </cell>
        </row>
      </sheetData>
      <sheetData sheetId="6798">
        <row r="9">
          <cell r="A9" t="str">
            <v>A</v>
          </cell>
        </row>
      </sheetData>
      <sheetData sheetId="6799">
        <row r="9">
          <cell r="A9" t="str">
            <v>A</v>
          </cell>
        </row>
      </sheetData>
      <sheetData sheetId="6800">
        <row r="9">
          <cell r="A9" t="str">
            <v>A</v>
          </cell>
        </row>
      </sheetData>
      <sheetData sheetId="6801">
        <row r="9">
          <cell r="A9" t="str">
            <v>A</v>
          </cell>
        </row>
      </sheetData>
      <sheetData sheetId="6802">
        <row r="9">
          <cell r="A9" t="str">
            <v>A</v>
          </cell>
        </row>
      </sheetData>
      <sheetData sheetId="6803">
        <row r="9">
          <cell r="A9" t="str">
            <v>A</v>
          </cell>
        </row>
      </sheetData>
      <sheetData sheetId="6804">
        <row r="9">
          <cell r="A9" t="str">
            <v>A</v>
          </cell>
        </row>
      </sheetData>
      <sheetData sheetId="6805">
        <row r="9">
          <cell r="A9" t="str">
            <v>A</v>
          </cell>
        </row>
      </sheetData>
      <sheetData sheetId="6806">
        <row r="9">
          <cell r="A9" t="str">
            <v>A</v>
          </cell>
        </row>
      </sheetData>
      <sheetData sheetId="6807">
        <row r="9">
          <cell r="A9" t="str">
            <v>A</v>
          </cell>
        </row>
      </sheetData>
      <sheetData sheetId="6808">
        <row r="9">
          <cell r="A9" t="str">
            <v>A</v>
          </cell>
        </row>
      </sheetData>
      <sheetData sheetId="6809">
        <row r="9">
          <cell r="A9" t="str">
            <v>A</v>
          </cell>
        </row>
      </sheetData>
      <sheetData sheetId="6810">
        <row r="9">
          <cell r="A9" t="str">
            <v>A</v>
          </cell>
        </row>
      </sheetData>
      <sheetData sheetId="6811">
        <row r="9">
          <cell r="A9" t="str">
            <v>A</v>
          </cell>
        </row>
      </sheetData>
      <sheetData sheetId="6812">
        <row r="9">
          <cell r="A9" t="str">
            <v>A</v>
          </cell>
        </row>
      </sheetData>
      <sheetData sheetId="6813">
        <row r="9">
          <cell r="A9" t="str">
            <v>A</v>
          </cell>
        </row>
      </sheetData>
      <sheetData sheetId="6814">
        <row r="9">
          <cell r="A9" t="str">
            <v>A</v>
          </cell>
        </row>
      </sheetData>
      <sheetData sheetId="6815">
        <row r="9">
          <cell r="A9" t="str">
            <v>A</v>
          </cell>
        </row>
      </sheetData>
      <sheetData sheetId="6816">
        <row r="9">
          <cell r="A9" t="str">
            <v>A</v>
          </cell>
        </row>
      </sheetData>
      <sheetData sheetId="6817">
        <row r="9">
          <cell r="A9" t="str">
            <v>A</v>
          </cell>
        </row>
      </sheetData>
      <sheetData sheetId="6818">
        <row r="9">
          <cell r="A9" t="str">
            <v>A</v>
          </cell>
        </row>
      </sheetData>
      <sheetData sheetId="6819">
        <row r="9">
          <cell r="A9" t="str">
            <v>A</v>
          </cell>
        </row>
      </sheetData>
      <sheetData sheetId="6820">
        <row r="9">
          <cell r="A9" t="str">
            <v>A</v>
          </cell>
        </row>
      </sheetData>
      <sheetData sheetId="6821">
        <row r="9">
          <cell r="A9" t="str">
            <v>A</v>
          </cell>
        </row>
      </sheetData>
      <sheetData sheetId="6822">
        <row r="9">
          <cell r="A9" t="str">
            <v>A</v>
          </cell>
        </row>
      </sheetData>
      <sheetData sheetId="6823">
        <row r="9">
          <cell r="A9" t="str">
            <v>A</v>
          </cell>
        </row>
      </sheetData>
      <sheetData sheetId="6824">
        <row r="9">
          <cell r="A9" t="str">
            <v>A</v>
          </cell>
        </row>
      </sheetData>
      <sheetData sheetId="6825">
        <row r="9">
          <cell r="A9" t="str">
            <v>A</v>
          </cell>
        </row>
      </sheetData>
      <sheetData sheetId="6826">
        <row r="9">
          <cell r="A9" t="str">
            <v>A</v>
          </cell>
        </row>
      </sheetData>
      <sheetData sheetId="6827">
        <row r="9">
          <cell r="A9" t="str">
            <v>A</v>
          </cell>
        </row>
      </sheetData>
      <sheetData sheetId="6828">
        <row r="9">
          <cell r="A9" t="str">
            <v>A</v>
          </cell>
        </row>
      </sheetData>
      <sheetData sheetId="6829">
        <row r="9">
          <cell r="A9" t="str">
            <v>A</v>
          </cell>
        </row>
      </sheetData>
      <sheetData sheetId="6830">
        <row r="9">
          <cell r="A9" t="str">
            <v>A</v>
          </cell>
        </row>
      </sheetData>
      <sheetData sheetId="6831">
        <row r="9">
          <cell r="A9" t="str">
            <v>A</v>
          </cell>
        </row>
      </sheetData>
      <sheetData sheetId="6832">
        <row r="9">
          <cell r="A9" t="str">
            <v>A</v>
          </cell>
        </row>
      </sheetData>
      <sheetData sheetId="6833">
        <row r="9">
          <cell r="A9" t="str">
            <v>A</v>
          </cell>
        </row>
      </sheetData>
      <sheetData sheetId="6834">
        <row r="9">
          <cell r="A9" t="str">
            <v>A</v>
          </cell>
        </row>
      </sheetData>
      <sheetData sheetId="6835">
        <row r="9">
          <cell r="A9" t="str">
            <v>A</v>
          </cell>
        </row>
      </sheetData>
      <sheetData sheetId="6836">
        <row r="9">
          <cell r="A9" t="str">
            <v>A</v>
          </cell>
        </row>
      </sheetData>
      <sheetData sheetId="6837">
        <row r="9">
          <cell r="A9" t="str">
            <v>A</v>
          </cell>
        </row>
      </sheetData>
      <sheetData sheetId="6838">
        <row r="9">
          <cell r="A9" t="str">
            <v>A</v>
          </cell>
        </row>
      </sheetData>
      <sheetData sheetId="6839">
        <row r="9">
          <cell r="A9" t="str">
            <v>A</v>
          </cell>
        </row>
      </sheetData>
      <sheetData sheetId="6840">
        <row r="9">
          <cell r="A9" t="str">
            <v>A</v>
          </cell>
        </row>
      </sheetData>
      <sheetData sheetId="6841">
        <row r="9">
          <cell r="A9" t="str">
            <v>A</v>
          </cell>
        </row>
      </sheetData>
      <sheetData sheetId="6842">
        <row r="9">
          <cell r="A9" t="str">
            <v>A</v>
          </cell>
        </row>
      </sheetData>
      <sheetData sheetId="6843">
        <row r="9">
          <cell r="A9" t="str">
            <v>A</v>
          </cell>
        </row>
      </sheetData>
      <sheetData sheetId="6844">
        <row r="9">
          <cell r="A9" t="str">
            <v>A</v>
          </cell>
        </row>
      </sheetData>
      <sheetData sheetId="6845">
        <row r="9">
          <cell r="A9" t="str">
            <v>A</v>
          </cell>
        </row>
      </sheetData>
      <sheetData sheetId="6846">
        <row r="9">
          <cell r="A9" t="str">
            <v>A</v>
          </cell>
        </row>
      </sheetData>
      <sheetData sheetId="6847">
        <row r="9">
          <cell r="A9" t="str">
            <v>A</v>
          </cell>
        </row>
      </sheetData>
      <sheetData sheetId="6848">
        <row r="9">
          <cell r="A9" t="str">
            <v>A</v>
          </cell>
        </row>
      </sheetData>
      <sheetData sheetId="6849">
        <row r="9">
          <cell r="A9" t="str">
            <v>A</v>
          </cell>
        </row>
      </sheetData>
      <sheetData sheetId="6850">
        <row r="9">
          <cell r="A9" t="str">
            <v>A</v>
          </cell>
        </row>
      </sheetData>
      <sheetData sheetId="6851">
        <row r="9">
          <cell r="A9" t="str">
            <v>A</v>
          </cell>
        </row>
      </sheetData>
      <sheetData sheetId="6852">
        <row r="9">
          <cell r="A9" t="str">
            <v>A</v>
          </cell>
        </row>
      </sheetData>
      <sheetData sheetId="6853">
        <row r="9">
          <cell r="A9" t="str">
            <v>A</v>
          </cell>
        </row>
      </sheetData>
      <sheetData sheetId="6854">
        <row r="9">
          <cell r="A9" t="str">
            <v>A</v>
          </cell>
        </row>
      </sheetData>
      <sheetData sheetId="6855">
        <row r="9">
          <cell r="A9" t="str">
            <v>A</v>
          </cell>
        </row>
      </sheetData>
      <sheetData sheetId="6856">
        <row r="9">
          <cell r="A9" t="str">
            <v>A</v>
          </cell>
        </row>
      </sheetData>
      <sheetData sheetId="6857">
        <row r="9">
          <cell r="A9" t="str">
            <v>A</v>
          </cell>
        </row>
      </sheetData>
      <sheetData sheetId="6858">
        <row r="9">
          <cell r="A9" t="str">
            <v>A</v>
          </cell>
        </row>
      </sheetData>
      <sheetData sheetId="6859">
        <row r="9">
          <cell r="A9" t="str">
            <v>A</v>
          </cell>
        </row>
      </sheetData>
      <sheetData sheetId="6860">
        <row r="9">
          <cell r="A9" t="str">
            <v>A</v>
          </cell>
        </row>
      </sheetData>
      <sheetData sheetId="6861">
        <row r="9">
          <cell r="A9" t="str">
            <v>A</v>
          </cell>
        </row>
      </sheetData>
      <sheetData sheetId="6862">
        <row r="9">
          <cell r="A9" t="str">
            <v>A</v>
          </cell>
        </row>
      </sheetData>
      <sheetData sheetId="6863">
        <row r="9">
          <cell r="A9" t="str">
            <v>A</v>
          </cell>
        </row>
      </sheetData>
      <sheetData sheetId="6864">
        <row r="9">
          <cell r="A9" t="str">
            <v>A</v>
          </cell>
        </row>
      </sheetData>
      <sheetData sheetId="6865">
        <row r="9">
          <cell r="A9" t="str">
            <v>A</v>
          </cell>
        </row>
      </sheetData>
      <sheetData sheetId="6866">
        <row r="9">
          <cell r="A9" t="str">
            <v>A</v>
          </cell>
        </row>
      </sheetData>
      <sheetData sheetId="6867">
        <row r="9">
          <cell r="A9" t="str">
            <v>A</v>
          </cell>
        </row>
      </sheetData>
      <sheetData sheetId="6868">
        <row r="9">
          <cell r="A9" t="str">
            <v>A</v>
          </cell>
        </row>
      </sheetData>
      <sheetData sheetId="6869">
        <row r="9">
          <cell r="A9" t="str">
            <v>A</v>
          </cell>
        </row>
      </sheetData>
      <sheetData sheetId="6870">
        <row r="9">
          <cell r="A9" t="str">
            <v>A</v>
          </cell>
        </row>
      </sheetData>
      <sheetData sheetId="6871">
        <row r="9">
          <cell r="A9" t="str">
            <v>A</v>
          </cell>
        </row>
      </sheetData>
      <sheetData sheetId="6872">
        <row r="9">
          <cell r="A9" t="str">
            <v>A</v>
          </cell>
        </row>
      </sheetData>
      <sheetData sheetId="6873">
        <row r="9">
          <cell r="A9" t="str">
            <v>A</v>
          </cell>
        </row>
      </sheetData>
      <sheetData sheetId="6874">
        <row r="9">
          <cell r="A9" t="str">
            <v>A</v>
          </cell>
        </row>
      </sheetData>
      <sheetData sheetId="6875">
        <row r="9">
          <cell r="A9" t="str">
            <v>A</v>
          </cell>
        </row>
      </sheetData>
      <sheetData sheetId="6876">
        <row r="9">
          <cell r="A9" t="str">
            <v>A</v>
          </cell>
        </row>
      </sheetData>
      <sheetData sheetId="6877">
        <row r="9">
          <cell r="A9" t="str">
            <v>A</v>
          </cell>
        </row>
      </sheetData>
      <sheetData sheetId="6878">
        <row r="9">
          <cell r="A9" t="str">
            <v>A</v>
          </cell>
        </row>
      </sheetData>
      <sheetData sheetId="6879">
        <row r="9">
          <cell r="A9" t="str">
            <v>A</v>
          </cell>
        </row>
      </sheetData>
      <sheetData sheetId="6880">
        <row r="9">
          <cell r="A9" t="str">
            <v>A</v>
          </cell>
        </row>
      </sheetData>
      <sheetData sheetId="6881">
        <row r="9">
          <cell r="A9" t="str">
            <v>A</v>
          </cell>
        </row>
      </sheetData>
      <sheetData sheetId="6882">
        <row r="9">
          <cell r="A9" t="str">
            <v>A</v>
          </cell>
        </row>
      </sheetData>
      <sheetData sheetId="6883">
        <row r="9">
          <cell r="A9" t="str">
            <v>A</v>
          </cell>
        </row>
      </sheetData>
      <sheetData sheetId="6884">
        <row r="9">
          <cell r="A9" t="str">
            <v>A</v>
          </cell>
        </row>
      </sheetData>
      <sheetData sheetId="6885">
        <row r="9">
          <cell r="A9" t="str">
            <v>A</v>
          </cell>
        </row>
      </sheetData>
      <sheetData sheetId="6886">
        <row r="9">
          <cell r="A9" t="str">
            <v>A</v>
          </cell>
        </row>
      </sheetData>
      <sheetData sheetId="6887">
        <row r="9">
          <cell r="A9" t="str">
            <v>A</v>
          </cell>
        </row>
      </sheetData>
      <sheetData sheetId="6888">
        <row r="9">
          <cell r="A9" t="str">
            <v>A</v>
          </cell>
        </row>
      </sheetData>
      <sheetData sheetId="6889">
        <row r="9">
          <cell r="A9" t="str">
            <v>A</v>
          </cell>
        </row>
      </sheetData>
      <sheetData sheetId="6890">
        <row r="9">
          <cell r="A9" t="str">
            <v>A</v>
          </cell>
        </row>
      </sheetData>
      <sheetData sheetId="6891">
        <row r="9">
          <cell r="A9" t="str">
            <v>A</v>
          </cell>
        </row>
      </sheetData>
      <sheetData sheetId="6892">
        <row r="9">
          <cell r="A9" t="str">
            <v>A</v>
          </cell>
        </row>
      </sheetData>
      <sheetData sheetId="6893">
        <row r="9">
          <cell r="A9" t="str">
            <v>A</v>
          </cell>
        </row>
      </sheetData>
      <sheetData sheetId="6894">
        <row r="9">
          <cell r="A9" t="str">
            <v>A</v>
          </cell>
        </row>
      </sheetData>
      <sheetData sheetId="6895">
        <row r="9">
          <cell r="A9" t="str">
            <v>A</v>
          </cell>
        </row>
      </sheetData>
      <sheetData sheetId="6896">
        <row r="9">
          <cell r="A9" t="str">
            <v>A</v>
          </cell>
        </row>
      </sheetData>
      <sheetData sheetId="6897">
        <row r="9">
          <cell r="A9" t="str">
            <v>A</v>
          </cell>
        </row>
      </sheetData>
      <sheetData sheetId="6898">
        <row r="9">
          <cell r="A9" t="str">
            <v>A</v>
          </cell>
        </row>
      </sheetData>
      <sheetData sheetId="6899">
        <row r="9">
          <cell r="A9" t="str">
            <v>A</v>
          </cell>
        </row>
      </sheetData>
      <sheetData sheetId="6900">
        <row r="9">
          <cell r="A9" t="str">
            <v>A</v>
          </cell>
        </row>
      </sheetData>
      <sheetData sheetId="6901">
        <row r="9">
          <cell r="A9" t="str">
            <v>A</v>
          </cell>
        </row>
      </sheetData>
      <sheetData sheetId="6902">
        <row r="9">
          <cell r="A9" t="str">
            <v>A</v>
          </cell>
        </row>
      </sheetData>
      <sheetData sheetId="6903">
        <row r="9">
          <cell r="A9" t="str">
            <v>A</v>
          </cell>
        </row>
      </sheetData>
      <sheetData sheetId="6904">
        <row r="9">
          <cell r="A9" t="str">
            <v>A</v>
          </cell>
        </row>
      </sheetData>
      <sheetData sheetId="6905">
        <row r="9">
          <cell r="A9" t="str">
            <v>A</v>
          </cell>
        </row>
      </sheetData>
      <sheetData sheetId="6906">
        <row r="9">
          <cell r="A9" t="str">
            <v>A</v>
          </cell>
        </row>
      </sheetData>
      <sheetData sheetId="6907">
        <row r="9">
          <cell r="A9" t="str">
            <v>A</v>
          </cell>
        </row>
      </sheetData>
      <sheetData sheetId="6908">
        <row r="9">
          <cell r="A9" t="str">
            <v>A</v>
          </cell>
        </row>
      </sheetData>
      <sheetData sheetId="6909">
        <row r="9">
          <cell r="A9" t="str">
            <v>A</v>
          </cell>
        </row>
      </sheetData>
      <sheetData sheetId="6910">
        <row r="9">
          <cell r="A9" t="str">
            <v>A</v>
          </cell>
        </row>
      </sheetData>
      <sheetData sheetId="6911">
        <row r="9">
          <cell r="A9" t="str">
            <v>A</v>
          </cell>
        </row>
      </sheetData>
      <sheetData sheetId="6912">
        <row r="9">
          <cell r="A9" t="str">
            <v>A</v>
          </cell>
        </row>
      </sheetData>
      <sheetData sheetId="6913">
        <row r="9">
          <cell r="A9" t="str">
            <v>A</v>
          </cell>
        </row>
      </sheetData>
      <sheetData sheetId="6914">
        <row r="9">
          <cell r="A9" t="str">
            <v>A</v>
          </cell>
        </row>
      </sheetData>
      <sheetData sheetId="6915">
        <row r="9">
          <cell r="A9" t="str">
            <v>A</v>
          </cell>
        </row>
      </sheetData>
      <sheetData sheetId="6916">
        <row r="9">
          <cell r="A9" t="str">
            <v>A</v>
          </cell>
        </row>
      </sheetData>
      <sheetData sheetId="6917">
        <row r="9">
          <cell r="A9" t="str">
            <v>A</v>
          </cell>
        </row>
      </sheetData>
      <sheetData sheetId="6918">
        <row r="9">
          <cell r="A9" t="str">
            <v>A</v>
          </cell>
        </row>
      </sheetData>
      <sheetData sheetId="6919">
        <row r="9">
          <cell r="A9" t="str">
            <v>A</v>
          </cell>
        </row>
      </sheetData>
      <sheetData sheetId="6920">
        <row r="9">
          <cell r="A9" t="str">
            <v>A</v>
          </cell>
        </row>
      </sheetData>
      <sheetData sheetId="6921">
        <row r="9">
          <cell r="A9" t="str">
            <v>A</v>
          </cell>
        </row>
      </sheetData>
      <sheetData sheetId="6922">
        <row r="9">
          <cell r="A9" t="str">
            <v>A</v>
          </cell>
        </row>
      </sheetData>
      <sheetData sheetId="6923">
        <row r="9">
          <cell r="A9" t="str">
            <v>A</v>
          </cell>
        </row>
      </sheetData>
      <sheetData sheetId="6924">
        <row r="9">
          <cell r="A9" t="str">
            <v>A</v>
          </cell>
        </row>
      </sheetData>
      <sheetData sheetId="6925">
        <row r="9">
          <cell r="A9" t="str">
            <v>A</v>
          </cell>
        </row>
      </sheetData>
      <sheetData sheetId="6926">
        <row r="9">
          <cell r="A9" t="str">
            <v>A</v>
          </cell>
        </row>
      </sheetData>
      <sheetData sheetId="6927">
        <row r="9">
          <cell r="A9" t="str">
            <v>A</v>
          </cell>
        </row>
      </sheetData>
      <sheetData sheetId="6928">
        <row r="9">
          <cell r="A9" t="str">
            <v>A</v>
          </cell>
        </row>
      </sheetData>
      <sheetData sheetId="6929">
        <row r="9">
          <cell r="A9" t="str">
            <v>A</v>
          </cell>
        </row>
      </sheetData>
      <sheetData sheetId="6930">
        <row r="9">
          <cell r="A9" t="str">
            <v>A</v>
          </cell>
        </row>
      </sheetData>
      <sheetData sheetId="6931">
        <row r="9">
          <cell r="A9" t="str">
            <v>A</v>
          </cell>
        </row>
      </sheetData>
      <sheetData sheetId="6932">
        <row r="9">
          <cell r="A9" t="str">
            <v>A</v>
          </cell>
        </row>
      </sheetData>
      <sheetData sheetId="6933">
        <row r="9">
          <cell r="A9" t="str">
            <v>A</v>
          </cell>
        </row>
      </sheetData>
      <sheetData sheetId="6934">
        <row r="9">
          <cell r="A9" t="str">
            <v>A</v>
          </cell>
        </row>
      </sheetData>
      <sheetData sheetId="6935">
        <row r="9">
          <cell r="A9" t="str">
            <v>A</v>
          </cell>
        </row>
      </sheetData>
      <sheetData sheetId="6936">
        <row r="9">
          <cell r="A9" t="str">
            <v>A</v>
          </cell>
        </row>
      </sheetData>
      <sheetData sheetId="6937">
        <row r="9">
          <cell r="A9" t="str">
            <v>A</v>
          </cell>
        </row>
      </sheetData>
      <sheetData sheetId="6938">
        <row r="9">
          <cell r="A9" t="str">
            <v>A</v>
          </cell>
        </row>
      </sheetData>
      <sheetData sheetId="6939">
        <row r="9">
          <cell r="A9" t="str">
            <v>A</v>
          </cell>
        </row>
      </sheetData>
      <sheetData sheetId="6940">
        <row r="9">
          <cell r="A9" t="str">
            <v>A</v>
          </cell>
        </row>
      </sheetData>
      <sheetData sheetId="6941">
        <row r="9">
          <cell r="A9" t="str">
            <v>A</v>
          </cell>
        </row>
      </sheetData>
      <sheetData sheetId="6942">
        <row r="9">
          <cell r="A9" t="str">
            <v>A</v>
          </cell>
        </row>
      </sheetData>
      <sheetData sheetId="6943">
        <row r="9">
          <cell r="A9" t="str">
            <v>A</v>
          </cell>
        </row>
      </sheetData>
      <sheetData sheetId="6944">
        <row r="9">
          <cell r="A9" t="str">
            <v>A</v>
          </cell>
        </row>
      </sheetData>
      <sheetData sheetId="6945">
        <row r="9">
          <cell r="A9" t="str">
            <v>A</v>
          </cell>
        </row>
      </sheetData>
      <sheetData sheetId="6946">
        <row r="9">
          <cell r="A9" t="str">
            <v>A</v>
          </cell>
        </row>
      </sheetData>
      <sheetData sheetId="6947">
        <row r="9">
          <cell r="A9" t="str">
            <v>A</v>
          </cell>
        </row>
      </sheetData>
      <sheetData sheetId="6948">
        <row r="9">
          <cell r="A9" t="str">
            <v>A</v>
          </cell>
        </row>
      </sheetData>
      <sheetData sheetId="6949">
        <row r="9">
          <cell r="A9" t="str">
            <v>A</v>
          </cell>
        </row>
      </sheetData>
      <sheetData sheetId="6950">
        <row r="9">
          <cell r="A9" t="str">
            <v>A</v>
          </cell>
        </row>
      </sheetData>
      <sheetData sheetId="6951">
        <row r="9">
          <cell r="A9" t="str">
            <v>A</v>
          </cell>
        </row>
      </sheetData>
      <sheetData sheetId="6952">
        <row r="9">
          <cell r="A9" t="str">
            <v>A</v>
          </cell>
        </row>
      </sheetData>
      <sheetData sheetId="6953">
        <row r="9">
          <cell r="A9" t="str">
            <v>A</v>
          </cell>
        </row>
      </sheetData>
      <sheetData sheetId="6954">
        <row r="9">
          <cell r="A9" t="str">
            <v>A</v>
          </cell>
        </row>
      </sheetData>
      <sheetData sheetId="6955">
        <row r="9">
          <cell r="A9" t="str">
            <v>A</v>
          </cell>
        </row>
      </sheetData>
      <sheetData sheetId="6956">
        <row r="9">
          <cell r="A9" t="str">
            <v>A</v>
          </cell>
        </row>
      </sheetData>
      <sheetData sheetId="6957">
        <row r="9">
          <cell r="A9" t="str">
            <v>A</v>
          </cell>
        </row>
      </sheetData>
      <sheetData sheetId="6958">
        <row r="9">
          <cell r="A9" t="str">
            <v>A</v>
          </cell>
        </row>
      </sheetData>
      <sheetData sheetId="6959">
        <row r="9">
          <cell r="A9" t="str">
            <v>A</v>
          </cell>
        </row>
      </sheetData>
      <sheetData sheetId="6960">
        <row r="9">
          <cell r="A9" t="str">
            <v>A</v>
          </cell>
        </row>
      </sheetData>
      <sheetData sheetId="6961">
        <row r="9">
          <cell r="A9" t="str">
            <v>A</v>
          </cell>
        </row>
      </sheetData>
      <sheetData sheetId="6962">
        <row r="9">
          <cell r="A9" t="str">
            <v>A</v>
          </cell>
        </row>
      </sheetData>
      <sheetData sheetId="6963">
        <row r="9">
          <cell r="A9" t="str">
            <v>A</v>
          </cell>
        </row>
      </sheetData>
      <sheetData sheetId="6964">
        <row r="9">
          <cell r="A9" t="str">
            <v>A</v>
          </cell>
        </row>
      </sheetData>
      <sheetData sheetId="6965">
        <row r="9">
          <cell r="A9" t="str">
            <v>A</v>
          </cell>
        </row>
      </sheetData>
      <sheetData sheetId="6966">
        <row r="9">
          <cell r="A9" t="str">
            <v>A</v>
          </cell>
        </row>
      </sheetData>
      <sheetData sheetId="6967">
        <row r="9">
          <cell r="A9" t="str">
            <v>A</v>
          </cell>
        </row>
      </sheetData>
      <sheetData sheetId="6968">
        <row r="9">
          <cell r="A9" t="str">
            <v>A</v>
          </cell>
        </row>
      </sheetData>
      <sheetData sheetId="6969">
        <row r="9">
          <cell r="A9" t="str">
            <v>A</v>
          </cell>
        </row>
      </sheetData>
      <sheetData sheetId="6970">
        <row r="9">
          <cell r="A9" t="str">
            <v>A</v>
          </cell>
        </row>
      </sheetData>
      <sheetData sheetId="6971">
        <row r="9">
          <cell r="A9" t="str">
            <v>A</v>
          </cell>
        </row>
      </sheetData>
      <sheetData sheetId="6972">
        <row r="9">
          <cell r="A9" t="str">
            <v>A</v>
          </cell>
        </row>
      </sheetData>
      <sheetData sheetId="6973">
        <row r="9">
          <cell r="A9" t="str">
            <v>A</v>
          </cell>
        </row>
      </sheetData>
      <sheetData sheetId="6974">
        <row r="9">
          <cell r="A9" t="str">
            <v>A</v>
          </cell>
        </row>
      </sheetData>
      <sheetData sheetId="6975">
        <row r="9">
          <cell r="A9" t="str">
            <v>A</v>
          </cell>
        </row>
      </sheetData>
      <sheetData sheetId="6976">
        <row r="9">
          <cell r="A9" t="str">
            <v>A</v>
          </cell>
        </row>
      </sheetData>
      <sheetData sheetId="6977">
        <row r="9">
          <cell r="A9" t="str">
            <v>A</v>
          </cell>
        </row>
      </sheetData>
      <sheetData sheetId="6978">
        <row r="9">
          <cell r="A9" t="str">
            <v>A</v>
          </cell>
        </row>
      </sheetData>
      <sheetData sheetId="6979">
        <row r="9">
          <cell r="A9" t="str">
            <v>A</v>
          </cell>
        </row>
      </sheetData>
      <sheetData sheetId="6980">
        <row r="9">
          <cell r="A9" t="str">
            <v>A</v>
          </cell>
        </row>
      </sheetData>
      <sheetData sheetId="6981">
        <row r="9">
          <cell r="A9" t="str">
            <v>A</v>
          </cell>
        </row>
      </sheetData>
      <sheetData sheetId="6982">
        <row r="9">
          <cell r="A9" t="str">
            <v>A</v>
          </cell>
        </row>
      </sheetData>
      <sheetData sheetId="6983">
        <row r="9">
          <cell r="A9" t="str">
            <v>A</v>
          </cell>
        </row>
      </sheetData>
      <sheetData sheetId="6984">
        <row r="9">
          <cell r="A9" t="str">
            <v>A</v>
          </cell>
        </row>
      </sheetData>
      <sheetData sheetId="6985">
        <row r="9">
          <cell r="A9" t="str">
            <v>A</v>
          </cell>
        </row>
      </sheetData>
      <sheetData sheetId="6986">
        <row r="9">
          <cell r="A9" t="str">
            <v>A</v>
          </cell>
        </row>
      </sheetData>
      <sheetData sheetId="6987">
        <row r="9">
          <cell r="A9" t="str">
            <v>A</v>
          </cell>
        </row>
      </sheetData>
      <sheetData sheetId="6988">
        <row r="9">
          <cell r="A9" t="str">
            <v>A</v>
          </cell>
        </row>
      </sheetData>
      <sheetData sheetId="6989">
        <row r="9">
          <cell r="A9" t="str">
            <v>A</v>
          </cell>
        </row>
      </sheetData>
      <sheetData sheetId="6990">
        <row r="9">
          <cell r="A9" t="str">
            <v>A</v>
          </cell>
        </row>
      </sheetData>
      <sheetData sheetId="6991">
        <row r="9">
          <cell r="A9" t="str">
            <v>A</v>
          </cell>
        </row>
      </sheetData>
      <sheetData sheetId="6992">
        <row r="9">
          <cell r="A9" t="str">
            <v>A</v>
          </cell>
        </row>
      </sheetData>
      <sheetData sheetId="6993">
        <row r="9">
          <cell r="A9" t="str">
            <v>A</v>
          </cell>
        </row>
      </sheetData>
      <sheetData sheetId="6994">
        <row r="9">
          <cell r="A9" t="str">
            <v>A</v>
          </cell>
        </row>
      </sheetData>
      <sheetData sheetId="6995">
        <row r="9">
          <cell r="A9" t="str">
            <v>A</v>
          </cell>
        </row>
      </sheetData>
      <sheetData sheetId="6996">
        <row r="9">
          <cell r="A9" t="str">
            <v>A</v>
          </cell>
        </row>
      </sheetData>
      <sheetData sheetId="6997">
        <row r="9">
          <cell r="A9" t="str">
            <v>A</v>
          </cell>
        </row>
      </sheetData>
      <sheetData sheetId="6998">
        <row r="9">
          <cell r="A9" t="str">
            <v>A</v>
          </cell>
        </row>
      </sheetData>
      <sheetData sheetId="6999">
        <row r="9">
          <cell r="A9" t="str">
            <v>A</v>
          </cell>
        </row>
      </sheetData>
      <sheetData sheetId="7000">
        <row r="9">
          <cell r="A9" t="str">
            <v>A</v>
          </cell>
        </row>
      </sheetData>
      <sheetData sheetId="7001">
        <row r="9">
          <cell r="A9" t="str">
            <v>A</v>
          </cell>
        </row>
      </sheetData>
      <sheetData sheetId="7002">
        <row r="9">
          <cell r="A9" t="str">
            <v>A</v>
          </cell>
        </row>
      </sheetData>
      <sheetData sheetId="7003">
        <row r="9">
          <cell r="A9" t="str">
            <v>A</v>
          </cell>
        </row>
      </sheetData>
      <sheetData sheetId="7004">
        <row r="9">
          <cell r="A9" t="str">
            <v>A</v>
          </cell>
        </row>
      </sheetData>
      <sheetData sheetId="7005">
        <row r="9">
          <cell r="A9" t="str">
            <v>A</v>
          </cell>
        </row>
      </sheetData>
      <sheetData sheetId="7006">
        <row r="9">
          <cell r="A9" t="str">
            <v>A</v>
          </cell>
        </row>
      </sheetData>
      <sheetData sheetId="7007">
        <row r="9">
          <cell r="A9" t="str">
            <v>A</v>
          </cell>
        </row>
      </sheetData>
      <sheetData sheetId="7008">
        <row r="9">
          <cell r="A9" t="str">
            <v>A</v>
          </cell>
        </row>
      </sheetData>
      <sheetData sheetId="7009">
        <row r="9">
          <cell r="A9" t="str">
            <v>A</v>
          </cell>
        </row>
      </sheetData>
      <sheetData sheetId="7010">
        <row r="9">
          <cell r="A9" t="str">
            <v>A</v>
          </cell>
        </row>
      </sheetData>
      <sheetData sheetId="7011">
        <row r="9">
          <cell r="A9" t="str">
            <v>A</v>
          </cell>
        </row>
      </sheetData>
      <sheetData sheetId="7012">
        <row r="9">
          <cell r="A9" t="str">
            <v>A</v>
          </cell>
        </row>
      </sheetData>
      <sheetData sheetId="7013">
        <row r="9">
          <cell r="A9" t="str">
            <v>A</v>
          </cell>
        </row>
      </sheetData>
      <sheetData sheetId="7014">
        <row r="9">
          <cell r="A9" t="str">
            <v>A</v>
          </cell>
        </row>
      </sheetData>
      <sheetData sheetId="7015">
        <row r="9">
          <cell r="A9" t="str">
            <v>A</v>
          </cell>
        </row>
      </sheetData>
      <sheetData sheetId="7016">
        <row r="9">
          <cell r="A9" t="str">
            <v>A</v>
          </cell>
        </row>
      </sheetData>
      <sheetData sheetId="7017">
        <row r="9">
          <cell r="A9" t="str">
            <v>A</v>
          </cell>
        </row>
      </sheetData>
      <sheetData sheetId="7018">
        <row r="9">
          <cell r="A9" t="str">
            <v>A</v>
          </cell>
        </row>
      </sheetData>
      <sheetData sheetId="7019">
        <row r="9">
          <cell r="A9" t="str">
            <v>A</v>
          </cell>
        </row>
      </sheetData>
      <sheetData sheetId="7020">
        <row r="9">
          <cell r="A9" t="str">
            <v>A</v>
          </cell>
        </row>
      </sheetData>
      <sheetData sheetId="7021">
        <row r="9">
          <cell r="A9" t="str">
            <v>A</v>
          </cell>
        </row>
      </sheetData>
      <sheetData sheetId="7022">
        <row r="9">
          <cell r="A9" t="str">
            <v>A</v>
          </cell>
        </row>
      </sheetData>
      <sheetData sheetId="7023">
        <row r="9">
          <cell r="A9" t="str">
            <v>A</v>
          </cell>
        </row>
      </sheetData>
      <sheetData sheetId="7024">
        <row r="9">
          <cell r="A9" t="str">
            <v>A</v>
          </cell>
        </row>
      </sheetData>
      <sheetData sheetId="7025">
        <row r="9">
          <cell r="A9" t="str">
            <v>A</v>
          </cell>
        </row>
      </sheetData>
      <sheetData sheetId="7026">
        <row r="9">
          <cell r="A9" t="str">
            <v>A</v>
          </cell>
        </row>
      </sheetData>
      <sheetData sheetId="7027">
        <row r="9">
          <cell r="A9" t="str">
            <v>A</v>
          </cell>
        </row>
      </sheetData>
      <sheetData sheetId="7028">
        <row r="9">
          <cell r="A9" t="str">
            <v>A</v>
          </cell>
        </row>
      </sheetData>
      <sheetData sheetId="7029">
        <row r="9">
          <cell r="A9" t="str">
            <v>A</v>
          </cell>
        </row>
      </sheetData>
      <sheetData sheetId="7030">
        <row r="9">
          <cell r="A9" t="str">
            <v>A</v>
          </cell>
        </row>
      </sheetData>
      <sheetData sheetId="7031">
        <row r="9">
          <cell r="A9" t="str">
            <v>A</v>
          </cell>
        </row>
      </sheetData>
      <sheetData sheetId="7032">
        <row r="9">
          <cell r="A9" t="str">
            <v>A</v>
          </cell>
        </row>
      </sheetData>
      <sheetData sheetId="7033">
        <row r="9">
          <cell r="A9" t="str">
            <v>A</v>
          </cell>
        </row>
      </sheetData>
      <sheetData sheetId="7034">
        <row r="9">
          <cell r="A9" t="str">
            <v>A</v>
          </cell>
        </row>
      </sheetData>
      <sheetData sheetId="7035">
        <row r="9">
          <cell r="A9" t="str">
            <v>A</v>
          </cell>
        </row>
      </sheetData>
      <sheetData sheetId="7036">
        <row r="9">
          <cell r="A9" t="str">
            <v>A</v>
          </cell>
        </row>
      </sheetData>
      <sheetData sheetId="7037">
        <row r="9">
          <cell r="A9" t="str">
            <v>A</v>
          </cell>
        </row>
      </sheetData>
      <sheetData sheetId="7038">
        <row r="9">
          <cell r="A9" t="str">
            <v>A</v>
          </cell>
        </row>
      </sheetData>
      <sheetData sheetId="7039">
        <row r="9">
          <cell r="A9" t="str">
            <v>A</v>
          </cell>
        </row>
      </sheetData>
      <sheetData sheetId="7040">
        <row r="9">
          <cell r="A9" t="str">
            <v>A</v>
          </cell>
        </row>
      </sheetData>
      <sheetData sheetId="7041">
        <row r="9">
          <cell r="A9" t="str">
            <v>A</v>
          </cell>
        </row>
      </sheetData>
      <sheetData sheetId="7042">
        <row r="9">
          <cell r="A9" t="str">
            <v>A</v>
          </cell>
        </row>
      </sheetData>
      <sheetData sheetId="7043">
        <row r="9">
          <cell r="A9" t="str">
            <v>A</v>
          </cell>
        </row>
      </sheetData>
      <sheetData sheetId="7044">
        <row r="9">
          <cell r="A9" t="str">
            <v>A</v>
          </cell>
        </row>
      </sheetData>
      <sheetData sheetId="7045">
        <row r="9">
          <cell r="A9" t="str">
            <v>A</v>
          </cell>
        </row>
      </sheetData>
      <sheetData sheetId="7046">
        <row r="9">
          <cell r="A9" t="str">
            <v>A</v>
          </cell>
        </row>
      </sheetData>
      <sheetData sheetId="7047">
        <row r="9">
          <cell r="A9" t="str">
            <v>A</v>
          </cell>
        </row>
      </sheetData>
      <sheetData sheetId="7048">
        <row r="9">
          <cell r="A9" t="str">
            <v>A</v>
          </cell>
        </row>
      </sheetData>
      <sheetData sheetId="7049">
        <row r="9">
          <cell r="A9" t="str">
            <v>A</v>
          </cell>
        </row>
      </sheetData>
      <sheetData sheetId="7050">
        <row r="9">
          <cell r="A9" t="str">
            <v>A</v>
          </cell>
        </row>
      </sheetData>
      <sheetData sheetId="7051">
        <row r="9">
          <cell r="A9" t="str">
            <v>A</v>
          </cell>
        </row>
      </sheetData>
      <sheetData sheetId="7052">
        <row r="9">
          <cell r="A9" t="str">
            <v>A</v>
          </cell>
        </row>
      </sheetData>
      <sheetData sheetId="7053">
        <row r="9">
          <cell r="A9" t="str">
            <v>A</v>
          </cell>
        </row>
      </sheetData>
      <sheetData sheetId="7054">
        <row r="9">
          <cell r="A9" t="str">
            <v>A</v>
          </cell>
        </row>
      </sheetData>
      <sheetData sheetId="7055">
        <row r="9">
          <cell r="A9" t="str">
            <v>A</v>
          </cell>
        </row>
      </sheetData>
      <sheetData sheetId="7056">
        <row r="9">
          <cell r="A9" t="str">
            <v>A</v>
          </cell>
        </row>
      </sheetData>
      <sheetData sheetId="7057">
        <row r="9">
          <cell r="A9" t="str">
            <v>A</v>
          </cell>
        </row>
      </sheetData>
      <sheetData sheetId="7058">
        <row r="9">
          <cell r="A9" t="str">
            <v>A</v>
          </cell>
        </row>
      </sheetData>
      <sheetData sheetId="7059">
        <row r="9">
          <cell r="A9" t="str">
            <v>A</v>
          </cell>
        </row>
      </sheetData>
      <sheetData sheetId="7060">
        <row r="9">
          <cell r="A9" t="str">
            <v>A</v>
          </cell>
        </row>
      </sheetData>
      <sheetData sheetId="7061">
        <row r="9">
          <cell r="A9" t="str">
            <v>A</v>
          </cell>
        </row>
      </sheetData>
      <sheetData sheetId="7062">
        <row r="9">
          <cell r="A9" t="str">
            <v>A</v>
          </cell>
        </row>
      </sheetData>
      <sheetData sheetId="7063">
        <row r="9">
          <cell r="A9" t="str">
            <v>A</v>
          </cell>
        </row>
      </sheetData>
      <sheetData sheetId="7064">
        <row r="9">
          <cell r="A9" t="str">
            <v>A</v>
          </cell>
        </row>
      </sheetData>
      <sheetData sheetId="7065">
        <row r="9">
          <cell r="A9" t="str">
            <v>A</v>
          </cell>
        </row>
      </sheetData>
      <sheetData sheetId="7066">
        <row r="9">
          <cell r="A9" t="str">
            <v>A</v>
          </cell>
        </row>
      </sheetData>
      <sheetData sheetId="7067">
        <row r="9">
          <cell r="A9" t="str">
            <v>A</v>
          </cell>
        </row>
      </sheetData>
      <sheetData sheetId="7068">
        <row r="9">
          <cell r="A9" t="str">
            <v>A</v>
          </cell>
        </row>
      </sheetData>
      <sheetData sheetId="7069">
        <row r="9">
          <cell r="A9" t="str">
            <v>A</v>
          </cell>
        </row>
      </sheetData>
      <sheetData sheetId="7070">
        <row r="9">
          <cell r="A9" t="str">
            <v>A</v>
          </cell>
        </row>
      </sheetData>
      <sheetData sheetId="7071">
        <row r="9">
          <cell r="A9" t="str">
            <v>A</v>
          </cell>
        </row>
      </sheetData>
      <sheetData sheetId="7072">
        <row r="9">
          <cell r="A9" t="str">
            <v>A</v>
          </cell>
        </row>
      </sheetData>
      <sheetData sheetId="7073">
        <row r="9">
          <cell r="A9" t="str">
            <v>A</v>
          </cell>
        </row>
      </sheetData>
      <sheetData sheetId="7074">
        <row r="9">
          <cell r="A9" t="str">
            <v>A</v>
          </cell>
        </row>
      </sheetData>
      <sheetData sheetId="7075">
        <row r="9">
          <cell r="A9" t="str">
            <v>A</v>
          </cell>
        </row>
      </sheetData>
      <sheetData sheetId="7076">
        <row r="9">
          <cell r="A9" t="str">
            <v>A</v>
          </cell>
        </row>
      </sheetData>
      <sheetData sheetId="7077">
        <row r="9">
          <cell r="A9" t="str">
            <v>A</v>
          </cell>
        </row>
      </sheetData>
      <sheetData sheetId="7078">
        <row r="9">
          <cell r="A9" t="str">
            <v>A</v>
          </cell>
        </row>
      </sheetData>
      <sheetData sheetId="7079">
        <row r="9">
          <cell r="A9" t="str">
            <v>A</v>
          </cell>
        </row>
      </sheetData>
      <sheetData sheetId="7080">
        <row r="9">
          <cell r="A9" t="str">
            <v>A</v>
          </cell>
        </row>
      </sheetData>
      <sheetData sheetId="7081">
        <row r="9">
          <cell r="A9" t="str">
            <v>A</v>
          </cell>
        </row>
      </sheetData>
      <sheetData sheetId="7082">
        <row r="9">
          <cell r="A9" t="str">
            <v>A</v>
          </cell>
        </row>
      </sheetData>
      <sheetData sheetId="7083">
        <row r="9">
          <cell r="A9" t="str">
            <v>A</v>
          </cell>
        </row>
      </sheetData>
      <sheetData sheetId="7084">
        <row r="9">
          <cell r="A9" t="str">
            <v>A</v>
          </cell>
        </row>
      </sheetData>
      <sheetData sheetId="7085">
        <row r="9">
          <cell r="A9" t="str">
            <v>A</v>
          </cell>
        </row>
      </sheetData>
      <sheetData sheetId="7086">
        <row r="9">
          <cell r="A9" t="str">
            <v>A</v>
          </cell>
        </row>
      </sheetData>
      <sheetData sheetId="7087">
        <row r="9">
          <cell r="A9" t="str">
            <v>A</v>
          </cell>
        </row>
      </sheetData>
      <sheetData sheetId="7088">
        <row r="9">
          <cell r="A9" t="str">
            <v>A</v>
          </cell>
        </row>
      </sheetData>
      <sheetData sheetId="7089">
        <row r="9">
          <cell r="A9" t="str">
            <v>A</v>
          </cell>
        </row>
      </sheetData>
      <sheetData sheetId="7090">
        <row r="9">
          <cell r="A9" t="str">
            <v>A</v>
          </cell>
        </row>
      </sheetData>
      <sheetData sheetId="7091">
        <row r="9">
          <cell r="A9" t="str">
            <v>A</v>
          </cell>
        </row>
      </sheetData>
      <sheetData sheetId="7092">
        <row r="9">
          <cell r="A9" t="str">
            <v>A</v>
          </cell>
        </row>
      </sheetData>
      <sheetData sheetId="7093">
        <row r="9">
          <cell r="A9" t="str">
            <v>A</v>
          </cell>
        </row>
      </sheetData>
      <sheetData sheetId="7094">
        <row r="9">
          <cell r="A9" t="str">
            <v>A</v>
          </cell>
        </row>
      </sheetData>
      <sheetData sheetId="7095">
        <row r="9">
          <cell r="A9" t="str">
            <v>A</v>
          </cell>
        </row>
      </sheetData>
      <sheetData sheetId="7096">
        <row r="9">
          <cell r="A9" t="str">
            <v>A</v>
          </cell>
        </row>
      </sheetData>
      <sheetData sheetId="7097">
        <row r="9">
          <cell r="A9" t="str">
            <v>A</v>
          </cell>
        </row>
      </sheetData>
      <sheetData sheetId="7098">
        <row r="9">
          <cell r="A9" t="str">
            <v>A</v>
          </cell>
        </row>
      </sheetData>
      <sheetData sheetId="7099">
        <row r="9">
          <cell r="A9" t="str">
            <v>A</v>
          </cell>
        </row>
      </sheetData>
      <sheetData sheetId="7100">
        <row r="9">
          <cell r="A9" t="str">
            <v>A</v>
          </cell>
        </row>
      </sheetData>
      <sheetData sheetId="7101">
        <row r="9">
          <cell r="A9" t="str">
            <v>A</v>
          </cell>
        </row>
      </sheetData>
      <sheetData sheetId="7102">
        <row r="9">
          <cell r="A9" t="str">
            <v>A</v>
          </cell>
        </row>
      </sheetData>
      <sheetData sheetId="7103">
        <row r="9">
          <cell r="A9" t="str">
            <v>A</v>
          </cell>
        </row>
      </sheetData>
      <sheetData sheetId="7104">
        <row r="9">
          <cell r="A9" t="str">
            <v>A</v>
          </cell>
        </row>
      </sheetData>
      <sheetData sheetId="7105">
        <row r="9">
          <cell r="A9" t="str">
            <v>A</v>
          </cell>
        </row>
      </sheetData>
      <sheetData sheetId="7106">
        <row r="9">
          <cell r="A9" t="str">
            <v>A</v>
          </cell>
        </row>
      </sheetData>
      <sheetData sheetId="7107">
        <row r="9">
          <cell r="A9" t="str">
            <v>A</v>
          </cell>
        </row>
      </sheetData>
      <sheetData sheetId="7108">
        <row r="9">
          <cell r="A9" t="str">
            <v>A</v>
          </cell>
        </row>
      </sheetData>
      <sheetData sheetId="7109">
        <row r="9">
          <cell r="A9" t="str">
            <v>A</v>
          </cell>
        </row>
      </sheetData>
      <sheetData sheetId="7110">
        <row r="9">
          <cell r="A9" t="str">
            <v>A</v>
          </cell>
        </row>
      </sheetData>
      <sheetData sheetId="7111">
        <row r="9">
          <cell r="A9" t="str">
            <v>A</v>
          </cell>
        </row>
      </sheetData>
      <sheetData sheetId="7112">
        <row r="9">
          <cell r="A9" t="str">
            <v>A</v>
          </cell>
        </row>
      </sheetData>
      <sheetData sheetId="7113">
        <row r="9">
          <cell r="A9" t="str">
            <v>A</v>
          </cell>
        </row>
      </sheetData>
      <sheetData sheetId="7114">
        <row r="9">
          <cell r="A9" t="str">
            <v>A</v>
          </cell>
        </row>
      </sheetData>
      <sheetData sheetId="7115">
        <row r="9">
          <cell r="A9" t="str">
            <v>A</v>
          </cell>
        </row>
      </sheetData>
      <sheetData sheetId="7116">
        <row r="9">
          <cell r="A9" t="str">
            <v>A</v>
          </cell>
        </row>
      </sheetData>
      <sheetData sheetId="7117">
        <row r="9">
          <cell r="A9" t="str">
            <v>A</v>
          </cell>
        </row>
      </sheetData>
      <sheetData sheetId="7118">
        <row r="9">
          <cell r="A9" t="str">
            <v>A</v>
          </cell>
        </row>
      </sheetData>
      <sheetData sheetId="7119">
        <row r="9">
          <cell r="A9" t="str">
            <v>A</v>
          </cell>
        </row>
      </sheetData>
      <sheetData sheetId="7120">
        <row r="9">
          <cell r="A9" t="str">
            <v>A</v>
          </cell>
        </row>
      </sheetData>
      <sheetData sheetId="7121">
        <row r="9">
          <cell r="A9" t="str">
            <v>A</v>
          </cell>
        </row>
      </sheetData>
      <sheetData sheetId="7122">
        <row r="9">
          <cell r="A9" t="str">
            <v>A</v>
          </cell>
        </row>
      </sheetData>
      <sheetData sheetId="7123">
        <row r="9">
          <cell r="A9" t="str">
            <v>A</v>
          </cell>
        </row>
      </sheetData>
      <sheetData sheetId="7124">
        <row r="9">
          <cell r="A9" t="str">
            <v>A</v>
          </cell>
        </row>
      </sheetData>
      <sheetData sheetId="7125">
        <row r="9">
          <cell r="A9" t="str">
            <v>A</v>
          </cell>
        </row>
      </sheetData>
      <sheetData sheetId="7126">
        <row r="9">
          <cell r="A9" t="str">
            <v>A</v>
          </cell>
        </row>
      </sheetData>
      <sheetData sheetId="7127">
        <row r="9">
          <cell r="A9" t="str">
            <v>A</v>
          </cell>
        </row>
      </sheetData>
      <sheetData sheetId="7128">
        <row r="9">
          <cell r="A9" t="str">
            <v>A</v>
          </cell>
        </row>
      </sheetData>
      <sheetData sheetId="7129">
        <row r="9">
          <cell r="A9" t="str">
            <v>A</v>
          </cell>
        </row>
      </sheetData>
      <sheetData sheetId="7130">
        <row r="9">
          <cell r="A9" t="str">
            <v>A</v>
          </cell>
        </row>
      </sheetData>
      <sheetData sheetId="7131">
        <row r="9">
          <cell r="A9" t="str">
            <v>A</v>
          </cell>
        </row>
      </sheetData>
      <sheetData sheetId="7132">
        <row r="9">
          <cell r="A9" t="str">
            <v>A</v>
          </cell>
        </row>
      </sheetData>
      <sheetData sheetId="7133">
        <row r="9">
          <cell r="A9" t="str">
            <v>A</v>
          </cell>
        </row>
      </sheetData>
      <sheetData sheetId="7134">
        <row r="9">
          <cell r="A9" t="str">
            <v>A</v>
          </cell>
        </row>
      </sheetData>
      <sheetData sheetId="7135">
        <row r="9">
          <cell r="A9" t="str">
            <v>A</v>
          </cell>
        </row>
      </sheetData>
      <sheetData sheetId="7136">
        <row r="9">
          <cell r="A9" t="str">
            <v>A</v>
          </cell>
        </row>
      </sheetData>
      <sheetData sheetId="7137">
        <row r="9">
          <cell r="A9" t="str">
            <v>A</v>
          </cell>
        </row>
      </sheetData>
      <sheetData sheetId="7138">
        <row r="9">
          <cell r="A9" t="str">
            <v>A</v>
          </cell>
        </row>
      </sheetData>
      <sheetData sheetId="7139">
        <row r="9">
          <cell r="A9" t="str">
            <v>A</v>
          </cell>
        </row>
      </sheetData>
      <sheetData sheetId="7140">
        <row r="9">
          <cell r="A9" t="str">
            <v>A</v>
          </cell>
        </row>
      </sheetData>
      <sheetData sheetId="7141">
        <row r="9">
          <cell r="A9" t="str">
            <v>A</v>
          </cell>
        </row>
      </sheetData>
      <sheetData sheetId="7142">
        <row r="9">
          <cell r="A9" t="str">
            <v>A</v>
          </cell>
        </row>
      </sheetData>
      <sheetData sheetId="7143">
        <row r="9">
          <cell r="A9" t="str">
            <v>A</v>
          </cell>
        </row>
      </sheetData>
      <sheetData sheetId="7144">
        <row r="9">
          <cell r="A9" t="str">
            <v>A</v>
          </cell>
        </row>
      </sheetData>
      <sheetData sheetId="7145">
        <row r="9">
          <cell r="A9" t="str">
            <v>A</v>
          </cell>
        </row>
      </sheetData>
      <sheetData sheetId="7146">
        <row r="9">
          <cell r="A9" t="str">
            <v>A</v>
          </cell>
        </row>
      </sheetData>
      <sheetData sheetId="7147">
        <row r="9">
          <cell r="A9" t="str">
            <v>A</v>
          </cell>
        </row>
      </sheetData>
      <sheetData sheetId="7148">
        <row r="9">
          <cell r="A9" t="str">
            <v>A</v>
          </cell>
        </row>
      </sheetData>
      <sheetData sheetId="7149">
        <row r="9">
          <cell r="A9" t="str">
            <v>A</v>
          </cell>
        </row>
      </sheetData>
      <sheetData sheetId="7150">
        <row r="9">
          <cell r="A9" t="str">
            <v>A</v>
          </cell>
        </row>
      </sheetData>
      <sheetData sheetId="7151">
        <row r="9">
          <cell r="A9" t="str">
            <v>A</v>
          </cell>
        </row>
      </sheetData>
      <sheetData sheetId="7152">
        <row r="9">
          <cell r="A9" t="str">
            <v>A</v>
          </cell>
        </row>
      </sheetData>
      <sheetData sheetId="7153">
        <row r="9">
          <cell r="A9" t="str">
            <v>A</v>
          </cell>
        </row>
      </sheetData>
      <sheetData sheetId="7154">
        <row r="9">
          <cell r="A9" t="str">
            <v>A</v>
          </cell>
        </row>
      </sheetData>
      <sheetData sheetId="7155">
        <row r="9">
          <cell r="A9" t="str">
            <v>A</v>
          </cell>
        </row>
      </sheetData>
      <sheetData sheetId="7156">
        <row r="9">
          <cell r="A9" t="str">
            <v>A</v>
          </cell>
        </row>
      </sheetData>
      <sheetData sheetId="7157">
        <row r="9">
          <cell r="A9" t="str">
            <v>A</v>
          </cell>
        </row>
      </sheetData>
      <sheetData sheetId="7158">
        <row r="9">
          <cell r="A9" t="str">
            <v>A</v>
          </cell>
        </row>
      </sheetData>
      <sheetData sheetId="7159">
        <row r="9">
          <cell r="A9" t="str">
            <v>A</v>
          </cell>
        </row>
      </sheetData>
      <sheetData sheetId="7160">
        <row r="9">
          <cell r="A9" t="str">
            <v>A</v>
          </cell>
        </row>
      </sheetData>
      <sheetData sheetId="7161">
        <row r="9">
          <cell r="A9" t="str">
            <v>A</v>
          </cell>
        </row>
      </sheetData>
      <sheetData sheetId="7162">
        <row r="9">
          <cell r="A9" t="str">
            <v>A</v>
          </cell>
        </row>
      </sheetData>
      <sheetData sheetId="7163">
        <row r="9">
          <cell r="A9" t="str">
            <v>A</v>
          </cell>
        </row>
      </sheetData>
      <sheetData sheetId="7164">
        <row r="9">
          <cell r="A9" t="str">
            <v>A</v>
          </cell>
        </row>
      </sheetData>
      <sheetData sheetId="7165">
        <row r="9">
          <cell r="A9" t="str">
            <v>A</v>
          </cell>
        </row>
      </sheetData>
      <sheetData sheetId="7166">
        <row r="9">
          <cell r="A9" t="str">
            <v>A</v>
          </cell>
        </row>
      </sheetData>
      <sheetData sheetId="7167">
        <row r="9">
          <cell r="A9" t="str">
            <v>A</v>
          </cell>
        </row>
      </sheetData>
      <sheetData sheetId="7168">
        <row r="9">
          <cell r="A9" t="str">
            <v>A</v>
          </cell>
        </row>
      </sheetData>
      <sheetData sheetId="7169">
        <row r="9">
          <cell r="A9" t="str">
            <v>A</v>
          </cell>
        </row>
      </sheetData>
      <sheetData sheetId="7170">
        <row r="9">
          <cell r="A9" t="str">
            <v>A</v>
          </cell>
        </row>
      </sheetData>
      <sheetData sheetId="7171">
        <row r="9">
          <cell r="A9" t="str">
            <v>A</v>
          </cell>
        </row>
      </sheetData>
      <sheetData sheetId="7172">
        <row r="9">
          <cell r="A9" t="str">
            <v>A</v>
          </cell>
        </row>
      </sheetData>
      <sheetData sheetId="7173">
        <row r="9">
          <cell r="A9" t="str">
            <v>A</v>
          </cell>
        </row>
      </sheetData>
      <sheetData sheetId="7174">
        <row r="9">
          <cell r="A9" t="str">
            <v>A</v>
          </cell>
        </row>
      </sheetData>
      <sheetData sheetId="7175">
        <row r="9">
          <cell r="A9" t="str">
            <v>A</v>
          </cell>
        </row>
      </sheetData>
      <sheetData sheetId="7176">
        <row r="9">
          <cell r="A9" t="str">
            <v>A</v>
          </cell>
        </row>
      </sheetData>
      <sheetData sheetId="7177">
        <row r="9">
          <cell r="A9" t="str">
            <v>A</v>
          </cell>
        </row>
      </sheetData>
      <sheetData sheetId="7178">
        <row r="9">
          <cell r="A9" t="str">
            <v>A</v>
          </cell>
        </row>
      </sheetData>
      <sheetData sheetId="7179">
        <row r="9">
          <cell r="A9" t="str">
            <v>A</v>
          </cell>
        </row>
      </sheetData>
      <sheetData sheetId="7180">
        <row r="9">
          <cell r="A9" t="str">
            <v>A</v>
          </cell>
        </row>
      </sheetData>
      <sheetData sheetId="7181">
        <row r="9">
          <cell r="A9" t="str">
            <v>A</v>
          </cell>
        </row>
      </sheetData>
      <sheetData sheetId="7182">
        <row r="9">
          <cell r="A9" t="str">
            <v>A</v>
          </cell>
        </row>
      </sheetData>
      <sheetData sheetId="7183">
        <row r="9">
          <cell r="A9" t="str">
            <v>A</v>
          </cell>
        </row>
      </sheetData>
      <sheetData sheetId="7184">
        <row r="9">
          <cell r="A9" t="str">
            <v>A</v>
          </cell>
        </row>
      </sheetData>
      <sheetData sheetId="7185">
        <row r="9">
          <cell r="A9" t="str">
            <v>A</v>
          </cell>
        </row>
      </sheetData>
      <sheetData sheetId="7186">
        <row r="9">
          <cell r="A9" t="str">
            <v>A</v>
          </cell>
        </row>
      </sheetData>
      <sheetData sheetId="7187">
        <row r="9">
          <cell r="A9" t="str">
            <v>A</v>
          </cell>
        </row>
      </sheetData>
      <sheetData sheetId="7188">
        <row r="9">
          <cell r="A9" t="str">
            <v>A</v>
          </cell>
        </row>
      </sheetData>
      <sheetData sheetId="7189">
        <row r="9">
          <cell r="A9" t="str">
            <v>A</v>
          </cell>
        </row>
      </sheetData>
      <sheetData sheetId="7190">
        <row r="9">
          <cell r="A9" t="str">
            <v>A</v>
          </cell>
        </row>
      </sheetData>
      <sheetData sheetId="7191">
        <row r="9">
          <cell r="A9" t="str">
            <v>A</v>
          </cell>
        </row>
      </sheetData>
      <sheetData sheetId="7192">
        <row r="9">
          <cell r="A9" t="str">
            <v>A</v>
          </cell>
        </row>
      </sheetData>
      <sheetData sheetId="7193">
        <row r="9">
          <cell r="A9" t="str">
            <v>A</v>
          </cell>
        </row>
      </sheetData>
      <sheetData sheetId="7194">
        <row r="9">
          <cell r="A9" t="str">
            <v>A</v>
          </cell>
        </row>
      </sheetData>
      <sheetData sheetId="7195">
        <row r="9">
          <cell r="A9" t="str">
            <v>A</v>
          </cell>
        </row>
      </sheetData>
      <sheetData sheetId="7196">
        <row r="9">
          <cell r="A9" t="str">
            <v>A</v>
          </cell>
        </row>
      </sheetData>
      <sheetData sheetId="7197">
        <row r="9">
          <cell r="A9" t="str">
            <v>A</v>
          </cell>
        </row>
      </sheetData>
      <sheetData sheetId="7198">
        <row r="9">
          <cell r="A9" t="str">
            <v>A</v>
          </cell>
        </row>
      </sheetData>
      <sheetData sheetId="7199">
        <row r="9">
          <cell r="A9" t="str">
            <v>A</v>
          </cell>
        </row>
      </sheetData>
      <sheetData sheetId="7200">
        <row r="9">
          <cell r="A9" t="str">
            <v>A</v>
          </cell>
        </row>
      </sheetData>
      <sheetData sheetId="7201">
        <row r="9">
          <cell r="A9" t="str">
            <v>A</v>
          </cell>
        </row>
      </sheetData>
      <sheetData sheetId="7202">
        <row r="9">
          <cell r="A9" t="str">
            <v>A</v>
          </cell>
        </row>
      </sheetData>
      <sheetData sheetId="7203">
        <row r="9">
          <cell r="A9" t="str">
            <v>A</v>
          </cell>
        </row>
      </sheetData>
      <sheetData sheetId="7204">
        <row r="9">
          <cell r="A9" t="str">
            <v>A</v>
          </cell>
        </row>
      </sheetData>
      <sheetData sheetId="7205">
        <row r="9">
          <cell r="A9" t="str">
            <v>A</v>
          </cell>
        </row>
      </sheetData>
      <sheetData sheetId="7206">
        <row r="9">
          <cell r="A9" t="str">
            <v>A</v>
          </cell>
        </row>
      </sheetData>
      <sheetData sheetId="7207">
        <row r="9">
          <cell r="A9" t="str">
            <v>A</v>
          </cell>
        </row>
      </sheetData>
      <sheetData sheetId="7208">
        <row r="9">
          <cell r="A9" t="str">
            <v>A</v>
          </cell>
        </row>
      </sheetData>
      <sheetData sheetId="7209">
        <row r="9">
          <cell r="A9" t="str">
            <v>A</v>
          </cell>
        </row>
      </sheetData>
      <sheetData sheetId="7210">
        <row r="9">
          <cell r="A9" t="str">
            <v>A</v>
          </cell>
        </row>
      </sheetData>
      <sheetData sheetId="7211">
        <row r="9">
          <cell r="A9" t="str">
            <v>A</v>
          </cell>
        </row>
      </sheetData>
      <sheetData sheetId="7212">
        <row r="9">
          <cell r="A9" t="str">
            <v>A</v>
          </cell>
        </row>
      </sheetData>
      <sheetData sheetId="7213">
        <row r="9">
          <cell r="A9" t="str">
            <v>A</v>
          </cell>
        </row>
      </sheetData>
      <sheetData sheetId="7214">
        <row r="9">
          <cell r="A9" t="str">
            <v>A</v>
          </cell>
        </row>
      </sheetData>
      <sheetData sheetId="7215">
        <row r="9">
          <cell r="A9" t="str">
            <v>A</v>
          </cell>
        </row>
      </sheetData>
      <sheetData sheetId="7216">
        <row r="9">
          <cell r="A9" t="str">
            <v>A</v>
          </cell>
        </row>
      </sheetData>
      <sheetData sheetId="7217">
        <row r="9">
          <cell r="A9" t="str">
            <v>A</v>
          </cell>
        </row>
      </sheetData>
      <sheetData sheetId="7218">
        <row r="9">
          <cell r="A9" t="str">
            <v>A</v>
          </cell>
        </row>
      </sheetData>
      <sheetData sheetId="7219">
        <row r="9">
          <cell r="A9" t="str">
            <v>A</v>
          </cell>
        </row>
      </sheetData>
      <sheetData sheetId="7220">
        <row r="9">
          <cell r="A9" t="str">
            <v>A</v>
          </cell>
        </row>
      </sheetData>
      <sheetData sheetId="7221">
        <row r="9">
          <cell r="A9" t="str">
            <v>A</v>
          </cell>
        </row>
      </sheetData>
      <sheetData sheetId="7222">
        <row r="9">
          <cell r="A9" t="str">
            <v>A</v>
          </cell>
        </row>
      </sheetData>
      <sheetData sheetId="7223">
        <row r="9">
          <cell r="A9" t="str">
            <v>A</v>
          </cell>
        </row>
      </sheetData>
      <sheetData sheetId="7224">
        <row r="9">
          <cell r="A9" t="str">
            <v>A</v>
          </cell>
        </row>
      </sheetData>
      <sheetData sheetId="7225">
        <row r="9">
          <cell r="A9" t="str">
            <v>A</v>
          </cell>
        </row>
      </sheetData>
      <sheetData sheetId="7226">
        <row r="9">
          <cell r="A9" t="str">
            <v>A</v>
          </cell>
        </row>
      </sheetData>
      <sheetData sheetId="7227">
        <row r="9">
          <cell r="A9" t="str">
            <v>A</v>
          </cell>
        </row>
      </sheetData>
      <sheetData sheetId="7228">
        <row r="9">
          <cell r="A9" t="str">
            <v>A</v>
          </cell>
        </row>
      </sheetData>
      <sheetData sheetId="7229">
        <row r="9">
          <cell r="A9" t="str">
            <v>A</v>
          </cell>
        </row>
      </sheetData>
      <sheetData sheetId="7230">
        <row r="9">
          <cell r="A9" t="str">
            <v>A</v>
          </cell>
        </row>
      </sheetData>
      <sheetData sheetId="7231">
        <row r="9">
          <cell r="A9" t="str">
            <v>A</v>
          </cell>
        </row>
      </sheetData>
      <sheetData sheetId="7232">
        <row r="9">
          <cell r="A9" t="str">
            <v>A</v>
          </cell>
        </row>
      </sheetData>
      <sheetData sheetId="7233">
        <row r="9">
          <cell r="A9" t="str">
            <v>A</v>
          </cell>
        </row>
      </sheetData>
      <sheetData sheetId="7234">
        <row r="9">
          <cell r="A9" t="str">
            <v>A</v>
          </cell>
        </row>
      </sheetData>
      <sheetData sheetId="7235">
        <row r="9">
          <cell r="A9" t="str">
            <v>A</v>
          </cell>
        </row>
      </sheetData>
      <sheetData sheetId="7236">
        <row r="9">
          <cell r="A9" t="str">
            <v>A</v>
          </cell>
        </row>
      </sheetData>
      <sheetData sheetId="7237">
        <row r="9">
          <cell r="A9" t="str">
            <v>A</v>
          </cell>
        </row>
      </sheetData>
      <sheetData sheetId="7238">
        <row r="9">
          <cell r="A9" t="str">
            <v>A</v>
          </cell>
        </row>
      </sheetData>
      <sheetData sheetId="7239">
        <row r="9">
          <cell r="A9" t="str">
            <v>A</v>
          </cell>
        </row>
      </sheetData>
      <sheetData sheetId="7240">
        <row r="9">
          <cell r="A9" t="str">
            <v>A</v>
          </cell>
        </row>
      </sheetData>
      <sheetData sheetId="7241">
        <row r="9">
          <cell r="A9" t="str">
            <v>A</v>
          </cell>
        </row>
      </sheetData>
      <sheetData sheetId="7242">
        <row r="9">
          <cell r="A9" t="str">
            <v>A</v>
          </cell>
        </row>
      </sheetData>
      <sheetData sheetId="7243">
        <row r="9">
          <cell r="A9" t="str">
            <v>A</v>
          </cell>
        </row>
      </sheetData>
      <sheetData sheetId="7244">
        <row r="9">
          <cell r="A9" t="str">
            <v>A</v>
          </cell>
        </row>
      </sheetData>
      <sheetData sheetId="7245">
        <row r="9">
          <cell r="A9" t="str">
            <v>A</v>
          </cell>
        </row>
      </sheetData>
      <sheetData sheetId="7246">
        <row r="9">
          <cell r="A9" t="str">
            <v>A</v>
          </cell>
        </row>
      </sheetData>
      <sheetData sheetId="7247">
        <row r="9">
          <cell r="A9" t="str">
            <v>A</v>
          </cell>
        </row>
      </sheetData>
      <sheetData sheetId="7248">
        <row r="9">
          <cell r="A9" t="str">
            <v>A</v>
          </cell>
        </row>
      </sheetData>
      <sheetData sheetId="7249">
        <row r="9">
          <cell r="A9" t="str">
            <v>A</v>
          </cell>
        </row>
      </sheetData>
      <sheetData sheetId="7250">
        <row r="9">
          <cell r="A9" t="str">
            <v>A</v>
          </cell>
        </row>
      </sheetData>
      <sheetData sheetId="7251">
        <row r="9">
          <cell r="A9" t="str">
            <v>A</v>
          </cell>
        </row>
      </sheetData>
      <sheetData sheetId="7252">
        <row r="9">
          <cell r="A9" t="str">
            <v>A</v>
          </cell>
        </row>
      </sheetData>
      <sheetData sheetId="7253">
        <row r="9">
          <cell r="A9" t="str">
            <v>A</v>
          </cell>
        </row>
      </sheetData>
      <sheetData sheetId="7254">
        <row r="9">
          <cell r="A9" t="str">
            <v>A</v>
          </cell>
        </row>
      </sheetData>
      <sheetData sheetId="7255">
        <row r="9">
          <cell r="A9" t="str">
            <v>A</v>
          </cell>
        </row>
      </sheetData>
      <sheetData sheetId="7256">
        <row r="9">
          <cell r="A9" t="str">
            <v>A</v>
          </cell>
        </row>
      </sheetData>
      <sheetData sheetId="7257">
        <row r="9">
          <cell r="A9" t="str">
            <v>A</v>
          </cell>
        </row>
      </sheetData>
      <sheetData sheetId="7258">
        <row r="9">
          <cell r="A9" t="str">
            <v>A</v>
          </cell>
        </row>
      </sheetData>
      <sheetData sheetId="7259">
        <row r="9">
          <cell r="A9" t="str">
            <v>A</v>
          </cell>
        </row>
      </sheetData>
      <sheetData sheetId="7260">
        <row r="9">
          <cell r="A9" t="str">
            <v>A</v>
          </cell>
        </row>
      </sheetData>
      <sheetData sheetId="7261">
        <row r="9">
          <cell r="A9" t="str">
            <v>A</v>
          </cell>
        </row>
      </sheetData>
      <sheetData sheetId="7262">
        <row r="9">
          <cell r="A9" t="str">
            <v>A</v>
          </cell>
        </row>
      </sheetData>
      <sheetData sheetId="7263">
        <row r="9">
          <cell r="A9" t="str">
            <v>A</v>
          </cell>
        </row>
      </sheetData>
      <sheetData sheetId="7264">
        <row r="9">
          <cell r="A9" t="str">
            <v>A</v>
          </cell>
        </row>
      </sheetData>
      <sheetData sheetId="7265">
        <row r="9">
          <cell r="A9" t="str">
            <v>A</v>
          </cell>
        </row>
      </sheetData>
      <sheetData sheetId="7266">
        <row r="9">
          <cell r="A9" t="str">
            <v>A</v>
          </cell>
        </row>
      </sheetData>
      <sheetData sheetId="7267">
        <row r="9">
          <cell r="A9" t="str">
            <v>A</v>
          </cell>
        </row>
      </sheetData>
      <sheetData sheetId="7268">
        <row r="9">
          <cell r="A9" t="str">
            <v>A</v>
          </cell>
        </row>
      </sheetData>
      <sheetData sheetId="7269">
        <row r="9">
          <cell r="A9" t="str">
            <v>A</v>
          </cell>
        </row>
      </sheetData>
      <sheetData sheetId="7270">
        <row r="9">
          <cell r="A9" t="str">
            <v>A</v>
          </cell>
        </row>
      </sheetData>
      <sheetData sheetId="7271">
        <row r="9">
          <cell r="A9" t="str">
            <v>A</v>
          </cell>
        </row>
      </sheetData>
      <sheetData sheetId="7272">
        <row r="9">
          <cell r="A9" t="str">
            <v>A</v>
          </cell>
        </row>
      </sheetData>
      <sheetData sheetId="7273">
        <row r="9">
          <cell r="A9" t="str">
            <v>A</v>
          </cell>
        </row>
      </sheetData>
      <sheetData sheetId="7274">
        <row r="9">
          <cell r="A9" t="str">
            <v>A</v>
          </cell>
        </row>
      </sheetData>
      <sheetData sheetId="7275">
        <row r="9">
          <cell r="A9" t="str">
            <v>A</v>
          </cell>
        </row>
      </sheetData>
      <sheetData sheetId="7276">
        <row r="9">
          <cell r="A9" t="str">
            <v>A</v>
          </cell>
        </row>
      </sheetData>
      <sheetData sheetId="7277">
        <row r="9">
          <cell r="A9" t="str">
            <v>A</v>
          </cell>
        </row>
      </sheetData>
      <sheetData sheetId="7278">
        <row r="9">
          <cell r="A9" t="str">
            <v>A</v>
          </cell>
        </row>
      </sheetData>
      <sheetData sheetId="7279">
        <row r="9">
          <cell r="A9" t="str">
            <v>A</v>
          </cell>
        </row>
      </sheetData>
      <sheetData sheetId="7280">
        <row r="9">
          <cell r="A9" t="str">
            <v>A</v>
          </cell>
        </row>
      </sheetData>
      <sheetData sheetId="7281">
        <row r="9">
          <cell r="A9" t="str">
            <v>A</v>
          </cell>
        </row>
      </sheetData>
      <sheetData sheetId="7282">
        <row r="9">
          <cell r="A9" t="str">
            <v>A</v>
          </cell>
        </row>
      </sheetData>
      <sheetData sheetId="7283">
        <row r="9">
          <cell r="A9" t="str">
            <v>A</v>
          </cell>
        </row>
      </sheetData>
      <sheetData sheetId="7284">
        <row r="9">
          <cell r="A9" t="str">
            <v>A</v>
          </cell>
        </row>
      </sheetData>
      <sheetData sheetId="7285">
        <row r="9">
          <cell r="A9" t="str">
            <v>A</v>
          </cell>
        </row>
      </sheetData>
      <sheetData sheetId="7286">
        <row r="9">
          <cell r="A9" t="str">
            <v>A</v>
          </cell>
        </row>
      </sheetData>
      <sheetData sheetId="7287">
        <row r="9">
          <cell r="A9" t="str">
            <v>A</v>
          </cell>
        </row>
      </sheetData>
      <sheetData sheetId="7288">
        <row r="9">
          <cell r="A9" t="str">
            <v>A</v>
          </cell>
        </row>
      </sheetData>
      <sheetData sheetId="7289">
        <row r="9">
          <cell r="A9" t="str">
            <v>A</v>
          </cell>
        </row>
      </sheetData>
      <sheetData sheetId="7290">
        <row r="9">
          <cell r="A9" t="str">
            <v>A</v>
          </cell>
        </row>
      </sheetData>
      <sheetData sheetId="7291">
        <row r="9">
          <cell r="A9" t="str">
            <v>A</v>
          </cell>
        </row>
      </sheetData>
      <sheetData sheetId="7292">
        <row r="9">
          <cell r="A9" t="str">
            <v>A</v>
          </cell>
        </row>
      </sheetData>
      <sheetData sheetId="7293">
        <row r="9">
          <cell r="A9" t="str">
            <v>A</v>
          </cell>
        </row>
      </sheetData>
      <sheetData sheetId="7294">
        <row r="9">
          <cell r="A9" t="str">
            <v>A</v>
          </cell>
        </row>
      </sheetData>
      <sheetData sheetId="7295">
        <row r="9">
          <cell r="A9" t="str">
            <v>A</v>
          </cell>
        </row>
      </sheetData>
      <sheetData sheetId="7296">
        <row r="9">
          <cell r="A9" t="str">
            <v>A</v>
          </cell>
        </row>
      </sheetData>
      <sheetData sheetId="7297">
        <row r="9">
          <cell r="A9" t="str">
            <v>A</v>
          </cell>
        </row>
      </sheetData>
      <sheetData sheetId="7298">
        <row r="9">
          <cell r="A9" t="str">
            <v>A</v>
          </cell>
        </row>
      </sheetData>
      <sheetData sheetId="7299">
        <row r="9">
          <cell r="A9" t="str">
            <v>A</v>
          </cell>
        </row>
      </sheetData>
      <sheetData sheetId="7300">
        <row r="9">
          <cell r="A9" t="str">
            <v>A</v>
          </cell>
        </row>
      </sheetData>
      <sheetData sheetId="7301">
        <row r="9">
          <cell r="A9" t="str">
            <v>A</v>
          </cell>
        </row>
      </sheetData>
      <sheetData sheetId="7302">
        <row r="9">
          <cell r="A9" t="str">
            <v>A</v>
          </cell>
        </row>
      </sheetData>
      <sheetData sheetId="7303">
        <row r="9">
          <cell r="A9" t="str">
            <v>A</v>
          </cell>
        </row>
      </sheetData>
      <sheetData sheetId="7304">
        <row r="9">
          <cell r="A9" t="str">
            <v>A</v>
          </cell>
        </row>
      </sheetData>
      <sheetData sheetId="7305">
        <row r="9">
          <cell r="A9" t="str">
            <v>A</v>
          </cell>
        </row>
      </sheetData>
      <sheetData sheetId="7306">
        <row r="9">
          <cell r="A9" t="str">
            <v>A</v>
          </cell>
        </row>
      </sheetData>
      <sheetData sheetId="7307">
        <row r="9">
          <cell r="A9" t="str">
            <v>A</v>
          </cell>
        </row>
      </sheetData>
      <sheetData sheetId="7308">
        <row r="9">
          <cell r="A9" t="str">
            <v>A</v>
          </cell>
        </row>
      </sheetData>
      <sheetData sheetId="7309">
        <row r="9">
          <cell r="A9" t="str">
            <v>A</v>
          </cell>
        </row>
      </sheetData>
      <sheetData sheetId="7310">
        <row r="9">
          <cell r="A9" t="str">
            <v>A</v>
          </cell>
        </row>
      </sheetData>
      <sheetData sheetId="7311">
        <row r="9">
          <cell r="A9" t="str">
            <v>A</v>
          </cell>
        </row>
      </sheetData>
      <sheetData sheetId="7312">
        <row r="9">
          <cell r="A9" t="str">
            <v>A</v>
          </cell>
        </row>
      </sheetData>
      <sheetData sheetId="7313">
        <row r="9">
          <cell r="A9" t="str">
            <v>A</v>
          </cell>
        </row>
      </sheetData>
      <sheetData sheetId="7314">
        <row r="9">
          <cell r="A9" t="str">
            <v>A</v>
          </cell>
        </row>
      </sheetData>
      <sheetData sheetId="7315">
        <row r="9">
          <cell r="A9" t="str">
            <v>A</v>
          </cell>
        </row>
      </sheetData>
      <sheetData sheetId="7316">
        <row r="9">
          <cell r="A9" t="str">
            <v>A</v>
          </cell>
        </row>
      </sheetData>
      <sheetData sheetId="7317">
        <row r="9">
          <cell r="A9" t="str">
            <v>A</v>
          </cell>
        </row>
      </sheetData>
      <sheetData sheetId="7318">
        <row r="9">
          <cell r="A9" t="str">
            <v>A</v>
          </cell>
        </row>
      </sheetData>
      <sheetData sheetId="7319">
        <row r="9">
          <cell r="A9" t="str">
            <v>A</v>
          </cell>
        </row>
      </sheetData>
      <sheetData sheetId="7320">
        <row r="9">
          <cell r="A9" t="str">
            <v>A</v>
          </cell>
        </row>
      </sheetData>
      <sheetData sheetId="7321">
        <row r="9">
          <cell r="A9" t="str">
            <v>A</v>
          </cell>
        </row>
      </sheetData>
      <sheetData sheetId="7322">
        <row r="9">
          <cell r="A9" t="str">
            <v>A</v>
          </cell>
        </row>
      </sheetData>
      <sheetData sheetId="7323">
        <row r="9">
          <cell r="A9" t="str">
            <v>A</v>
          </cell>
        </row>
      </sheetData>
      <sheetData sheetId="7324">
        <row r="9">
          <cell r="A9" t="str">
            <v>A</v>
          </cell>
        </row>
      </sheetData>
      <sheetData sheetId="7325">
        <row r="9">
          <cell r="A9" t="str">
            <v>A</v>
          </cell>
        </row>
      </sheetData>
      <sheetData sheetId="7326">
        <row r="9">
          <cell r="A9" t="str">
            <v>A</v>
          </cell>
        </row>
      </sheetData>
      <sheetData sheetId="7327">
        <row r="9">
          <cell r="A9" t="str">
            <v>A</v>
          </cell>
        </row>
      </sheetData>
      <sheetData sheetId="7328">
        <row r="9">
          <cell r="A9" t="str">
            <v>A</v>
          </cell>
        </row>
      </sheetData>
      <sheetData sheetId="7329">
        <row r="9">
          <cell r="A9" t="str">
            <v>A</v>
          </cell>
        </row>
      </sheetData>
      <sheetData sheetId="7330">
        <row r="9">
          <cell r="A9" t="str">
            <v>A</v>
          </cell>
        </row>
      </sheetData>
      <sheetData sheetId="7331">
        <row r="9">
          <cell r="A9" t="str">
            <v>A</v>
          </cell>
        </row>
      </sheetData>
      <sheetData sheetId="7332">
        <row r="9">
          <cell r="A9" t="str">
            <v>A</v>
          </cell>
        </row>
      </sheetData>
      <sheetData sheetId="7333">
        <row r="9">
          <cell r="A9" t="str">
            <v>A</v>
          </cell>
        </row>
      </sheetData>
      <sheetData sheetId="7334">
        <row r="9">
          <cell r="A9" t="str">
            <v>A</v>
          </cell>
        </row>
      </sheetData>
      <sheetData sheetId="7335">
        <row r="9">
          <cell r="A9" t="str">
            <v>A</v>
          </cell>
        </row>
      </sheetData>
      <sheetData sheetId="7336">
        <row r="9">
          <cell r="A9" t="str">
            <v>A</v>
          </cell>
        </row>
      </sheetData>
      <sheetData sheetId="7337">
        <row r="9">
          <cell r="A9" t="str">
            <v>A</v>
          </cell>
        </row>
      </sheetData>
      <sheetData sheetId="7338">
        <row r="9">
          <cell r="A9" t="str">
            <v>A</v>
          </cell>
        </row>
      </sheetData>
      <sheetData sheetId="7339">
        <row r="9">
          <cell r="A9" t="str">
            <v>A</v>
          </cell>
        </row>
      </sheetData>
      <sheetData sheetId="7340">
        <row r="9">
          <cell r="A9" t="str">
            <v>A</v>
          </cell>
        </row>
      </sheetData>
      <sheetData sheetId="7341">
        <row r="9">
          <cell r="A9" t="str">
            <v>A</v>
          </cell>
        </row>
      </sheetData>
      <sheetData sheetId="7342">
        <row r="9">
          <cell r="A9" t="str">
            <v>A</v>
          </cell>
        </row>
      </sheetData>
      <sheetData sheetId="7343">
        <row r="9">
          <cell r="A9" t="str">
            <v>A</v>
          </cell>
        </row>
      </sheetData>
      <sheetData sheetId="7344">
        <row r="9">
          <cell r="A9" t="str">
            <v>A</v>
          </cell>
        </row>
      </sheetData>
      <sheetData sheetId="7345">
        <row r="9">
          <cell r="A9" t="str">
            <v>A</v>
          </cell>
        </row>
      </sheetData>
      <sheetData sheetId="7346">
        <row r="9">
          <cell r="A9" t="str">
            <v>A</v>
          </cell>
        </row>
      </sheetData>
      <sheetData sheetId="7347">
        <row r="9">
          <cell r="A9" t="str">
            <v>A</v>
          </cell>
        </row>
      </sheetData>
      <sheetData sheetId="7348">
        <row r="9">
          <cell r="A9" t="str">
            <v>A</v>
          </cell>
        </row>
      </sheetData>
      <sheetData sheetId="7349">
        <row r="9">
          <cell r="A9" t="str">
            <v>A</v>
          </cell>
        </row>
      </sheetData>
      <sheetData sheetId="7350">
        <row r="9">
          <cell r="A9" t="str">
            <v>A</v>
          </cell>
        </row>
      </sheetData>
      <sheetData sheetId="7351">
        <row r="9">
          <cell r="A9" t="str">
            <v>A</v>
          </cell>
        </row>
      </sheetData>
      <sheetData sheetId="7352">
        <row r="9">
          <cell r="A9" t="str">
            <v>A</v>
          </cell>
        </row>
      </sheetData>
      <sheetData sheetId="7353">
        <row r="9">
          <cell r="A9" t="str">
            <v>A</v>
          </cell>
        </row>
      </sheetData>
      <sheetData sheetId="7354">
        <row r="9">
          <cell r="A9" t="str">
            <v>A</v>
          </cell>
        </row>
      </sheetData>
      <sheetData sheetId="7355">
        <row r="9">
          <cell r="A9" t="str">
            <v>A</v>
          </cell>
        </row>
      </sheetData>
      <sheetData sheetId="7356">
        <row r="9">
          <cell r="A9" t="str">
            <v>A</v>
          </cell>
        </row>
      </sheetData>
      <sheetData sheetId="7357">
        <row r="9">
          <cell r="A9" t="str">
            <v>A</v>
          </cell>
        </row>
      </sheetData>
      <sheetData sheetId="7358">
        <row r="9">
          <cell r="A9" t="str">
            <v>A</v>
          </cell>
        </row>
      </sheetData>
      <sheetData sheetId="7359">
        <row r="9">
          <cell r="A9" t="str">
            <v>A</v>
          </cell>
        </row>
      </sheetData>
      <sheetData sheetId="7360">
        <row r="9">
          <cell r="A9" t="str">
            <v>A</v>
          </cell>
        </row>
      </sheetData>
      <sheetData sheetId="7361">
        <row r="9">
          <cell r="A9" t="str">
            <v>A</v>
          </cell>
        </row>
      </sheetData>
      <sheetData sheetId="7362">
        <row r="9">
          <cell r="A9" t="str">
            <v>A</v>
          </cell>
        </row>
      </sheetData>
      <sheetData sheetId="7363">
        <row r="9">
          <cell r="A9" t="str">
            <v>A</v>
          </cell>
        </row>
      </sheetData>
      <sheetData sheetId="7364">
        <row r="9">
          <cell r="A9" t="str">
            <v>A</v>
          </cell>
        </row>
      </sheetData>
      <sheetData sheetId="7365">
        <row r="9">
          <cell r="A9" t="str">
            <v>A</v>
          </cell>
        </row>
      </sheetData>
      <sheetData sheetId="7366">
        <row r="9">
          <cell r="A9" t="str">
            <v>A</v>
          </cell>
        </row>
      </sheetData>
      <sheetData sheetId="7367">
        <row r="9">
          <cell r="A9" t="str">
            <v>A</v>
          </cell>
        </row>
      </sheetData>
      <sheetData sheetId="7368">
        <row r="9">
          <cell r="A9" t="str">
            <v>A</v>
          </cell>
        </row>
      </sheetData>
      <sheetData sheetId="7369">
        <row r="9">
          <cell r="A9" t="str">
            <v>A</v>
          </cell>
        </row>
      </sheetData>
      <sheetData sheetId="7370">
        <row r="9">
          <cell r="A9" t="str">
            <v>A</v>
          </cell>
        </row>
      </sheetData>
      <sheetData sheetId="7371">
        <row r="9">
          <cell r="A9" t="str">
            <v>A</v>
          </cell>
        </row>
      </sheetData>
      <sheetData sheetId="7372">
        <row r="9">
          <cell r="A9" t="str">
            <v>A</v>
          </cell>
        </row>
      </sheetData>
      <sheetData sheetId="7373">
        <row r="9">
          <cell r="A9" t="str">
            <v>A</v>
          </cell>
        </row>
      </sheetData>
      <sheetData sheetId="7374">
        <row r="9">
          <cell r="A9" t="str">
            <v>A</v>
          </cell>
        </row>
      </sheetData>
      <sheetData sheetId="7375">
        <row r="9">
          <cell r="A9" t="str">
            <v>A</v>
          </cell>
        </row>
      </sheetData>
      <sheetData sheetId="7376">
        <row r="9">
          <cell r="A9" t="str">
            <v>A</v>
          </cell>
        </row>
      </sheetData>
      <sheetData sheetId="7377">
        <row r="9">
          <cell r="A9" t="str">
            <v>A</v>
          </cell>
        </row>
      </sheetData>
      <sheetData sheetId="7378">
        <row r="9">
          <cell r="A9" t="str">
            <v>A</v>
          </cell>
        </row>
      </sheetData>
      <sheetData sheetId="7379">
        <row r="9">
          <cell r="A9" t="str">
            <v>A</v>
          </cell>
        </row>
      </sheetData>
      <sheetData sheetId="7380">
        <row r="9">
          <cell r="A9" t="str">
            <v>A</v>
          </cell>
        </row>
      </sheetData>
      <sheetData sheetId="7381">
        <row r="9">
          <cell r="A9" t="str">
            <v>A</v>
          </cell>
        </row>
      </sheetData>
      <sheetData sheetId="7382">
        <row r="9">
          <cell r="A9" t="str">
            <v>A</v>
          </cell>
        </row>
      </sheetData>
      <sheetData sheetId="7383">
        <row r="9">
          <cell r="A9" t="str">
            <v>A</v>
          </cell>
        </row>
      </sheetData>
      <sheetData sheetId="7384">
        <row r="9">
          <cell r="A9" t="str">
            <v>A</v>
          </cell>
        </row>
      </sheetData>
      <sheetData sheetId="7385">
        <row r="9">
          <cell r="A9" t="str">
            <v>A</v>
          </cell>
        </row>
      </sheetData>
      <sheetData sheetId="7386">
        <row r="9">
          <cell r="A9" t="str">
            <v>A</v>
          </cell>
        </row>
      </sheetData>
      <sheetData sheetId="7387">
        <row r="9">
          <cell r="A9" t="str">
            <v>A</v>
          </cell>
        </row>
      </sheetData>
      <sheetData sheetId="7388">
        <row r="9">
          <cell r="A9" t="str">
            <v>A</v>
          </cell>
        </row>
      </sheetData>
      <sheetData sheetId="7389">
        <row r="9">
          <cell r="A9" t="str">
            <v>A</v>
          </cell>
        </row>
      </sheetData>
      <sheetData sheetId="7390">
        <row r="9">
          <cell r="A9" t="str">
            <v>A</v>
          </cell>
        </row>
      </sheetData>
      <sheetData sheetId="7391">
        <row r="9">
          <cell r="A9" t="str">
            <v>A</v>
          </cell>
        </row>
      </sheetData>
      <sheetData sheetId="7392">
        <row r="9">
          <cell r="A9" t="str">
            <v>A</v>
          </cell>
        </row>
      </sheetData>
      <sheetData sheetId="7393">
        <row r="9">
          <cell r="A9" t="str">
            <v>A</v>
          </cell>
        </row>
      </sheetData>
      <sheetData sheetId="7394">
        <row r="9">
          <cell r="A9" t="str">
            <v>A</v>
          </cell>
        </row>
      </sheetData>
      <sheetData sheetId="7395">
        <row r="9">
          <cell r="A9" t="str">
            <v>A</v>
          </cell>
        </row>
      </sheetData>
      <sheetData sheetId="7396">
        <row r="9">
          <cell r="A9" t="str">
            <v>A</v>
          </cell>
        </row>
      </sheetData>
      <sheetData sheetId="7397">
        <row r="9">
          <cell r="A9" t="str">
            <v>A</v>
          </cell>
        </row>
      </sheetData>
      <sheetData sheetId="7398">
        <row r="9">
          <cell r="A9" t="str">
            <v>A</v>
          </cell>
        </row>
      </sheetData>
      <sheetData sheetId="7399">
        <row r="9">
          <cell r="A9" t="str">
            <v>A</v>
          </cell>
        </row>
      </sheetData>
      <sheetData sheetId="7400">
        <row r="9">
          <cell r="A9" t="str">
            <v>A</v>
          </cell>
        </row>
      </sheetData>
      <sheetData sheetId="7401">
        <row r="9">
          <cell r="A9" t="str">
            <v>A</v>
          </cell>
        </row>
      </sheetData>
      <sheetData sheetId="7402">
        <row r="9">
          <cell r="A9" t="str">
            <v>A</v>
          </cell>
        </row>
      </sheetData>
      <sheetData sheetId="7403">
        <row r="9">
          <cell r="A9" t="str">
            <v>A</v>
          </cell>
        </row>
      </sheetData>
      <sheetData sheetId="7404">
        <row r="9">
          <cell r="A9" t="str">
            <v>A</v>
          </cell>
        </row>
      </sheetData>
      <sheetData sheetId="7405">
        <row r="9">
          <cell r="A9" t="str">
            <v>A</v>
          </cell>
        </row>
      </sheetData>
      <sheetData sheetId="7406">
        <row r="9">
          <cell r="A9" t="str">
            <v>A</v>
          </cell>
        </row>
      </sheetData>
      <sheetData sheetId="7407">
        <row r="9">
          <cell r="A9" t="str">
            <v>A</v>
          </cell>
        </row>
      </sheetData>
      <sheetData sheetId="7408">
        <row r="9">
          <cell r="A9" t="str">
            <v>A</v>
          </cell>
        </row>
      </sheetData>
      <sheetData sheetId="7409">
        <row r="9">
          <cell r="A9" t="str">
            <v>A</v>
          </cell>
        </row>
      </sheetData>
      <sheetData sheetId="7410">
        <row r="9">
          <cell r="A9" t="str">
            <v>A</v>
          </cell>
        </row>
      </sheetData>
      <sheetData sheetId="7411">
        <row r="9">
          <cell r="A9" t="str">
            <v>A</v>
          </cell>
        </row>
      </sheetData>
      <sheetData sheetId="7412">
        <row r="9">
          <cell r="A9" t="str">
            <v>A</v>
          </cell>
        </row>
      </sheetData>
      <sheetData sheetId="7413">
        <row r="9">
          <cell r="A9" t="str">
            <v>A</v>
          </cell>
        </row>
      </sheetData>
      <sheetData sheetId="7414">
        <row r="9">
          <cell r="A9" t="str">
            <v>A</v>
          </cell>
        </row>
      </sheetData>
      <sheetData sheetId="7415">
        <row r="9">
          <cell r="A9" t="str">
            <v>A</v>
          </cell>
        </row>
      </sheetData>
      <sheetData sheetId="7416">
        <row r="9">
          <cell r="A9" t="str">
            <v>A</v>
          </cell>
        </row>
      </sheetData>
      <sheetData sheetId="7417">
        <row r="9">
          <cell r="A9" t="str">
            <v>A</v>
          </cell>
        </row>
      </sheetData>
      <sheetData sheetId="7418">
        <row r="9">
          <cell r="A9" t="str">
            <v>A</v>
          </cell>
        </row>
      </sheetData>
      <sheetData sheetId="7419">
        <row r="9">
          <cell r="A9" t="str">
            <v>A</v>
          </cell>
        </row>
      </sheetData>
      <sheetData sheetId="7420">
        <row r="9">
          <cell r="A9" t="str">
            <v>A</v>
          </cell>
        </row>
      </sheetData>
      <sheetData sheetId="7421">
        <row r="9">
          <cell r="A9" t="str">
            <v>A</v>
          </cell>
        </row>
      </sheetData>
      <sheetData sheetId="7422">
        <row r="9">
          <cell r="A9" t="str">
            <v>A</v>
          </cell>
        </row>
      </sheetData>
      <sheetData sheetId="7423">
        <row r="9">
          <cell r="A9" t="str">
            <v>A</v>
          </cell>
        </row>
      </sheetData>
      <sheetData sheetId="7424">
        <row r="9">
          <cell r="A9" t="str">
            <v>A</v>
          </cell>
        </row>
      </sheetData>
      <sheetData sheetId="7425">
        <row r="9">
          <cell r="A9" t="str">
            <v>A</v>
          </cell>
        </row>
      </sheetData>
      <sheetData sheetId="7426">
        <row r="9">
          <cell r="A9" t="str">
            <v>A</v>
          </cell>
        </row>
      </sheetData>
      <sheetData sheetId="7427">
        <row r="9">
          <cell r="A9" t="str">
            <v>A</v>
          </cell>
        </row>
      </sheetData>
      <sheetData sheetId="7428">
        <row r="9">
          <cell r="A9" t="str">
            <v>A</v>
          </cell>
        </row>
      </sheetData>
      <sheetData sheetId="7429">
        <row r="9">
          <cell r="A9" t="str">
            <v>A</v>
          </cell>
        </row>
      </sheetData>
      <sheetData sheetId="7430">
        <row r="9">
          <cell r="A9" t="str">
            <v>A</v>
          </cell>
        </row>
      </sheetData>
      <sheetData sheetId="7431">
        <row r="9">
          <cell r="A9" t="str">
            <v>A</v>
          </cell>
        </row>
      </sheetData>
      <sheetData sheetId="7432">
        <row r="9">
          <cell r="A9" t="str">
            <v>A</v>
          </cell>
        </row>
      </sheetData>
      <sheetData sheetId="7433">
        <row r="9">
          <cell r="A9" t="str">
            <v>A</v>
          </cell>
        </row>
      </sheetData>
      <sheetData sheetId="7434">
        <row r="9">
          <cell r="A9" t="str">
            <v>A</v>
          </cell>
        </row>
      </sheetData>
      <sheetData sheetId="7435">
        <row r="9">
          <cell r="A9" t="str">
            <v>A</v>
          </cell>
        </row>
      </sheetData>
      <sheetData sheetId="7436">
        <row r="9">
          <cell r="A9" t="str">
            <v>A</v>
          </cell>
        </row>
      </sheetData>
      <sheetData sheetId="7437">
        <row r="9">
          <cell r="A9" t="str">
            <v>A</v>
          </cell>
        </row>
      </sheetData>
      <sheetData sheetId="7438">
        <row r="9">
          <cell r="A9" t="str">
            <v>A</v>
          </cell>
        </row>
      </sheetData>
      <sheetData sheetId="7439">
        <row r="9">
          <cell r="A9" t="str">
            <v>A</v>
          </cell>
        </row>
      </sheetData>
      <sheetData sheetId="7440">
        <row r="9">
          <cell r="A9" t="str">
            <v>A</v>
          </cell>
        </row>
      </sheetData>
      <sheetData sheetId="7441">
        <row r="9">
          <cell r="A9" t="str">
            <v>A</v>
          </cell>
        </row>
      </sheetData>
      <sheetData sheetId="7442">
        <row r="9">
          <cell r="A9" t="str">
            <v>A</v>
          </cell>
        </row>
      </sheetData>
      <sheetData sheetId="7443">
        <row r="9">
          <cell r="A9" t="str">
            <v>A</v>
          </cell>
        </row>
      </sheetData>
      <sheetData sheetId="7444">
        <row r="9">
          <cell r="A9" t="str">
            <v>A</v>
          </cell>
        </row>
      </sheetData>
      <sheetData sheetId="7445">
        <row r="9">
          <cell r="A9" t="str">
            <v>A</v>
          </cell>
        </row>
      </sheetData>
      <sheetData sheetId="7446">
        <row r="9">
          <cell r="A9" t="str">
            <v>A</v>
          </cell>
        </row>
      </sheetData>
      <sheetData sheetId="7447">
        <row r="9">
          <cell r="A9" t="str">
            <v>A</v>
          </cell>
        </row>
      </sheetData>
      <sheetData sheetId="7448">
        <row r="9">
          <cell r="A9" t="str">
            <v>A</v>
          </cell>
        </row>
      </sheetData>
      <sheetData sheetId="7449">
        <row r="9">
          <cell r="A9" t="str">
            <v>A</v>
          </cell>
        </row>
      </sheetData>
      <sheetData sheetId="7450">
        <row r="9">
          <cell r="A9" t="str">
            <v>A</v>
          </cell>
        </row>
      </sheetData>
      <sheetData sheetId="7451">
        <row r="9">
          <cell r="A9" t="str">
            <v>A</v>
          </cell>
        </row>
      </sheetData>
      <sheetData sheetId="7452">
        <row r="9">
          <cell r="A9" t="str">
            <v>A</v>
          </cell>
        </row>
      </sheetData>
      <sheetData sheetId="7453">
        <row r="9">
          <cell r="A9" t="str">
            <v>A</v>
          </cell>
        </row>
      </sheetData>
      <sheetData sheetId="7454">
        <row r="9">
          <cell r="A9" t="str">
            <v>A</v>
          </cell>
        </row>
      </sheetData>
      <sheetData sheetId="7455">
        <row r="9">
          <cell r="A9" t="str">
            <v>A</v>
          </cell>
        </row>
      </sheetData>
      <sheetData sheetId="7456">
        <row r="9">
          <cell r="A9" t="str">
            <v>A</v>
          </cell>
        </row>
      </sheetData>
      <sheetData sheetId="7457">
        <row r="9">
          <cell r="A9" t="str">
            <v>A</v>
          </cell>
        </row>
      </sheetData>
      <sheetData sheetId="7458">
        <row r="9">
          <cell r="A9" t="str">
            <v>A</v>
          </cell>
        </row>
      </sheetData>
      <sheetData sheetId="7459">
        <row r="9">
          <cell r="A9" t="str">
            <v>A</v>
          </cell>
        </row>
      </sheetData>
      <sheetData sheetId="7460">
        <row r="9">
          <cell r="A9" t="str">
            <v>A</v>
          </cell>
        </row>
      </sheetData>
      <sheetData sheetId="7461">
        <row r="9">
          <cell r="A9" t="str">
            <v>A</v>
          </cell>
        </row>
      </sheetData>
      <sheetData sheetId="7462">
        <row r="9">
          <cell r="A9" t="str">
            <v>A</v>
          </cell>
        </row>
      </sheetData>
      <sheetData sheetId="7463">
        <row r="9">
          <cell r="A9" t="str">
            <v>A</v>
          </cell>
        </row>
      </sheetData>
      <sheetData sheetId="7464">
        <row r="9">
          <cell r="A9" t="str">
            <v>A</v>
          </cell>
        </row>
      </sheetData>
      <sheetData sheetId="7465">
        <row r="9">
          <cell r="A9" t="str">
            <v>A</v>
          </cell>
        </row>
      </sheetData>
      <sheetData sheetId="7466">
        <row r="9">
          <cell r="A9" t="str">
            <v>A</v>
          </cell>
        </row>
      </sheetData>
      <sheetData sheetId="7467">
        <row r="9">
          <cell r="A9" t="str">
            <v>A</v>
          </cell>
        </row>
      </sheetData>
      <sheetData sheetId="7468">
        <row r="9">
          <cell r="A9" t="str">
            <v>A</v>
          </cell>
        </row>
      </sheetData>
      <sheetData sheetId="7469">
        <row r="9">
          <cell r="A9" t="str">
            <v>A</v>
          </cell>
        </row>
      </sheetData>
      <sheetData sheetId="7470">
        <row r="9">
          <cell r="A9" t="str">
            <v>A</v>
          </cell>
        </row>
      </sheetData>
      <sheetData sheetId="7471">
        <row r="9">
          <cell r="A9" t="str">
            <v>A</v>
          </cell>
        </row>
      </sheetData>
      <sheetData sheetId="7472">
        <row r="9">
          <cell r="A9" t="str">
            <v>A</v>
          </cell>
        </row>
      </sheetData>
      <sheetData sheetId="7473">
        <row r="9">
          <cell r="A9" t="str">
            <v>A</v>
          </cell>
        </row>
      </sheetData>
      <sheetData sheetId="7474">
        <row r="9">
          <cell r="A9" t="str">
            <v>A</v>
          </cell>
        </row>
      </sheetData>
      <sheetData sheetId="7475">
        <row r="9">
          <cell r="A9" t="str">
            <v>A</v>
          </cell>
        </row>
      </sheetData>
      <sheetData sheetId="7476">
        <row r="9">
          <cell r="A9" t="str">
            <v>A</v>
          </cell>
        </row>
      </sheetData>
      <sheetData sheetId="7477">
        <row r="9">
          <cell r="A9" t="str">
            <v>A</v>
          </cell>
        </row>
      </sheetData>
      <sheetData sheetId="7478">
        <row r="9">
          <cell r="A9" t="str">
            <v>A</v>
          </cell>
        </row>
      </sheetData>
      <sheetData sheetId="7479">
        <row r="9">
          <cell r="A9" t="str">
            <v>A</v>
          </cell>
        </row>
      </sheetData>
      <sheetData sheetId="7480">
        <row r="9">
          <cell r="A9" t="str">
            <v>A</v>
          </cell>
        </row>
      </sheetData>
      <sheetData sheetId="7481">
        <row r="9">
          <cell r="A9" t="str">
            <v>A</v>
          </cell>
        </row>
      </sheetData>
      <sheetData sheetId="7482">
        <row r="9">
          <cell r="A9" t="str">
            <v>A</v>
          </cell>
        </row>
      </sheetData>
      <sheetData sheetId="7483">
        <row r="9">
          <cell r="A9" t="str">
            <v>A</v>
          </cell>
        </row>
      </sheetData>
      <sheetData sheetId="7484">
        <row r="9">
          <cell r="A9" t="str">
            <v>A</v>
          </cell>
        </row>
      </sheetData>
      <sheetData sheetId="7485">
        <row r="9">
          <cell r="A9" t="str">
            <v>A</v>
          </cell>
        </row>
      </sheetData>
      <sheetData sheetId="7486">
        <row r="9">
          <cell r="A9" t="str">
            <v>A</v>
          </cell>
        </row>
      </sheetData>
      <sheetData sheetId="7487">
        <row r="9">
          <cell r="A9" t="str">
            <v>A</v>
          </cell>
        </row>
      </sheetData>
      <sheetData sheetId="7488">
        <row r="9">
          <cell r="A9" t="str">
            <v>A</v>
          </cell>
        </row>
      </sheetData>
      <sheetData sheetId="7489">
        <row r="9">
          <cell r="A9" t="str">
            <v>A</v>
          </cell>
        </row>
      </sheetData>
      <sheetData sheetId="7490">
        <row r="9">
          <cell r="A9" t="str">
            <v>A</v>
          </cell>
        </row>
      </sheetData>
      <sheetData sheetId="7491">
        <row r="9">
          <cell r="A9" t="str">
            <v>A</v>
          </cell>
        </row>
      </sheetData>
      <sheetData sheetId="7492">
        <row r="9">
          <cell r="A9" t="str">
            <v>A</v>
          </cell>
        </row>
      </sheetData>
      <sheetData sheetId="7493">
        <row r="9">
          <cell r="A9" t="str">
            <v>A</v>
          </cell>
        </row>
      </sheetData>
      <sheetData sheetId="7494">
        <row r="9">
          <cell r="A9" t="str">
            <v>A</v>
          </cell>
        </row>
      </sheetData>
      <sheetData sheetId="7495">
        <row r="9">
          <cell r="A9" t="str">
            <v>A</v>
          </cell>
        </row>
      </sheetData>
      <sheetData sheetId="7496">
        <row r="9">
          <cell r="A9" t="str">
            <v>A</v>
          </cell>
        </row>
      </sheetData>
      <sheetData sheetId="7497">
        <row r="9">
          <cell r="A9" t="str">
            <v>A</v>
          </cell>
        </row>
      </sheetData>
      <sheetData sheetId="7498">
        <row r="9">
          <cell r="A9" t="str">
            <v>A</v>
          </cell>
        </row>
      </sheetData>
      <sheetData sheetId="7499">
        <row r="9">
          <cell r="A9" t="str">
            <v>A</v>
          </cell>
        </row>
      </sheetData>
      <sheetData sheetId="7500">
        <row r="9">
          <cell r="A9" t="str">
            <v>A</v>
          </cell>
        </row>
      </sheetData>
      <sheetData sheetId="7501">
        <row r="9">
          <cell r="A9" t="str">
            <v>A</v>
          </cell>
        </row>
      </sheetData>
      <sheetData sheetId="7502">
        <row r="9">
          <cell r="A9" t="str">
            <v>A</v>
          </cell>
        </row>
      </sheetData>
      <sheetData sheetId="7503">
        <row r="9">
          <cell r="A9" t="str">
            <v>A</v>
          </cell>
        </row>
      </sheetData>
      <sheetData sheetId="7504">
        <row r="9">
          <cell r="A9" t="str">
            <v>A</v>
          </cell>
        </row>
      </sheetData>
      <sheetData sheetId="7505">
        <row r="9">
          <cell r="A9" t="str">
            <v>A</v>
          </cell>
        </row>
      </sheetData>
      <sheetData sheetId="7506">
        <row r="9">
          <cell r="A9" t="str">
            <v>A</v>
          </cell>
        </row>
      </sheetData>
      <sheetData sheetId="7507">
        <row r="9">
          <cell r="A9" t="str">
            <v>A</v>
          </cell>
        </row>
      </sheetData>
      <sheetData sheetId="7508">
        <row r="9">
          <cell r="A9" t="str">
            <v>A</v>
          </cell>
        </row>
      </sheetData>
      <sheetData sheetId="7509">
        <row r="9">
          <cell r="A9" t="str">
            <v>A</v>
          </cell>
        </row>
      </sheetData>
      <sheetData sheetId="7510">
        <row r="9">
          <cell r="A9" t="str">
            <v>A</v>
          </cell>
        </row>
      </sheetData>
      <sheetData sheetId="7511">
        <row r="9">
          <cell r="A9" t="str">
            <v>A</v>
          </cell>
        </row>
      </sheetData>
      <sheetData sheetId="7512">
        <row r="9">
          <cell r="A9" t="str">
            <v>A</v>
          </cell>
        </row>
      </sheetData>
      <sheetData sheetId="7513">
        <row r="9">
          <cell r="A9" t="str">
            <v>A</v>
          </cell>
        </row>
      </sheetData>
      <sheetData sheetId="7514">
        <row r="9">
          <cell r="A9" t="str">
            <v>A</v>
          </cell>
        </row>
      </sheetData>
      <sheetData sheetId="7515">
        <row r="9">
          <cell r="A9" t="str">
            <v>A</v>
          </cell>
        </row>
      </sheetData>
      <sheetData sheetId="7516">
        <row r="9">
          <cell r="A9" t="str">
            <v>A</v>
          </cell>
        </row>
      </sheetData>
      <sheetData sheetId="7517">
        <row r="9">
          <cell r="A9" t="str">
            <v>A</v>
          </cell>
        </row>
      </sheetData>
      <sheetData sheetId="7518">
        <row r="9">
          <cell r="A9" t="str">
            <v>A</v>
          </cell>
        </row>
      </sheetData>
      <sheetData sheetId="7519">
        <row r="9">
          <cell r="A9" t="str">
            <v>A</v>
          </cell>
        </row>
      </sheetData>
      <sheetData sheetId="7520">
        <row r="9">
          <cell r="A9" t="str">
            <v>A</v>
          </cell>
        </row>
      </sheetData>
      <sheetData sheetId="7521">
        <row r="9">
          <cell r="A9" t="str">
            <v>A</v>
          </cell>
        </row>
      </sheetData>
      <sheetData sheetId="7522">
        <row r="4">
          <cell r="A4" t="str">
            <v>BẢNG TÍNH TOÁN, ĐO BÓC KHỐI LƯỢNG HOÀN THÀNH ĐƯA VÀO QUYẾT TOÁN</v>
          </cell>
        </row>
      </sheetData>
      <sheetData sheetId="7523">
        <row r="9">
          <cell r="A9" t="str">
            <v>A</v>
          </cell>
        </row>
      </sheetData>
      <sheetData sheetId="7524">
        <row r="9">
          <cell r="A9" t="str">
            <v>A</v>
          </cell>
        </row>
      </sheetData>
      <sheetData sheetId="7525">
        <row r="9">
          <cell r="A9" t="str">
            <v>A</v>
          </cell>
        </row>
      </sheetData>
      <sheetData sheetId="7526">
        <row r="9">
          <cell r="A9" t="str">
            <v>A</v>
          </cell>
        </row>
      </sheetData>
      <sheetData sheetId="7527">
        <row r="9">
          <cell r="A9" t="str">
            <v>A</v>
          </cell>
        </row>
      </sheetData>
      <sheetData sheetId="7528">
        <row r="9">
          <cell r="A9" t="str">
            <v>A</v>
          </cell>
        </row>
      </sheetData>
      <sheetData sheetId="7529">
        <row r="9">
          <cell r="A9" t="str">
            <v>A</v>
          </cell>
        </row>
      </sheetData>
      <sheetData sheetId="7530">
        <row r="9">
          <cell r="A9" t="str">
            <v>A</v>
          </cell>
        </row>
      </sheetData>
      <sheetData sheetId="7531">
        <row r="9">
          <cell r="A9" t="str">
            <v>A</v>
          </cell>
        </row>
      </sheetData>
      <sheetData sheetId="7532">
        <row r="9">
          <cell r="A9" t="str">
            <v>A</v>
          </cell>
        </row>
      </sheetData>
      <sheetData sheetId="7533">
        <row r="9">
          <cell r="A9" t="str">
            <v>A</v>
          </cell>
        </row>
      </sheetData>
      <sheetData sheetId="7534">
        <row r="9">
          <cell r="A9" t="str">
            <v>A</v>
          </cell>
        </row>
      </sheetData>
      <sheetData sheetId="7535">
        <row r="9">
          <cell r="A9" t="str">
            <v>A</v>
          </cell>
        </row>
      </sheetData>
      <sheetData sheetId="7536">
        <row r="9">
          <cell r="A9" t="str">
            <v>A</v>
          </cell>
        </row>
      </sheetData>
      <sheetData sheetId="7537">
        <row r="9">
          <cell r="A9" t="str">
            <v>A</v>
          </cell>
        </row>
      </sheetData>
      <sheetData sheetId="7538">
        <row r="9">
          <cell r="A9" t="str">
            <v>A</v>
          </cell>
        </row>
      </sheetData>
      <sheetData sheetId="7539">
        <row r="9">
          <cell r="A9" t="str">
            <v>A</v>
          </cell>
        </row>
      </sheetData>
      <sheetData sheetId="7540">
        <row r="9">
          <cell r="A9" t="str">
            <v>A</v>
          </cell>
        </row>
      </sheetData>
      <sheetData sheetId="7541">
        <row r="9">
          <cell r="A9" t="str">
            <v>A</v>
          </cell>
        </row>
      </sheetData>
      <sheetData sheetId="7542">
        <row r="9">
          <cell r="A9" t="str">
            <v>A</v>
          </cell>
        </row>
      </sheetData>
      <sheetData sheetId="7543">
        <row r="9">
          <cell r="A9" t="str">
            <v>A</v>
          </cell>
        </row>
      </sheetData>
      <sheetData sheetId="7544">
        <row r="9">
          <cell r="A9" t="str">
            <v>A</v>
          </cell>
        </row>
      </sheetData>
      <sheetData sheetId="7545">
        <row r="9">
          <cell r="A9" t="str">
            <v>A</v>
          </cell>
        </row>
      </sheetData>
      <sheetData sheetId="7546">
        <row r="9">
          <cell r="A9" t="str">
            <v>A</v>
          </cell>
        </row>
      </sheetData>
      <sheetData sheetId="7547">
        <row r="9">
          <cell r="A9" t="str">
            <v>A</v>
          </cell>
        </row>
      </sheetData>
      <sheetData sheetId="7548">
        <row r="9">
          <cell r="A9" t="str">
            <v>A</v>
          </cell>
        </row>
      </sheetData>
      <sheetData sheetId="7549">
        <row r="9">
          <cell r="A9" t="str">
            <v>A</v>
          </cell>
        </row>
      </sheetData>
      <sheetData sheetId="7550">
        <row r="9">
          <cell r="A9" t="str">
            <v>A</v>
          </cell>
        </row>
      </sheetData>
      <sheetData sheetId="7551">
        <row r="9">
          <cell r="A9" t="str">
            <v>A</v>
          </cell>
        </row>
      </sheetData>
      <sheetData sheetId="7552">
        <row r="9">
          <cell r="A9" t="str">
            <v>A</v>
          </cell>
        </row>
      </sheetData>
      <sheetData sheetId="7553">
        <row r="9">
          <cell r="A9" t="str">
            <v>A</v>
          </cell>
        </row>
      </sheetData>
      <sheetData sheetId="7554">
        <row r="9">
          <cell r="A9" t="str">
            <v>A</v>
          </cell>
        </row>
      </sheetData>
      <sheetData sheetId="7555">
        <row r="9">
          <cell r="A9" t="str">
            <v>A</v>
          </cell>
        </row>
      </sheetData>
      <sheetData sheetId="7556">
        <row r="9">
          <cell r="A9" t="str">
            <v>A</v>
          </cell>
        </row>
      </sheetData>
      <sheetData sheetId="7557">
        <row r="9">
          <cell r="A9" t="str">
            <v>A</v>
          </cell>
        </row>
      </sheetData>
      <sheetData sheetId="7558">
        <row r="9">
          <cell r="A9" t="str">
            <v>A</v>
          </cell>
        </row>
      </sheetData>
      <sheetData sheetId="7559">
        <row r="9">
          <cell r="A9" t="str">
            <v>A</v>
          </cell>
        </row>
      </sheetData>
      <sheetData sheetId="7560">
        <row r="9">
          <cell r="A9" t="str">
            <v>A</v>
          </cell>
        </row>
      </sheetData>
      <sheetData sheetId="7561">
        <row r="9">
          <cell r="A9" t="str">
            <v>A</v>
          </cell>
        </row>
      </sheetData>
      <sheetData sheetId="7562">
        <row r="9">
          <cell r="A9" t="str">
            <v>A</v>
          </cell>
        </row>
      </sheetData>
      <sheetData sheetId="7563">
        <row r="9">
          <cell r="A9" t="str">
            <v>A</v>
          </cell>
        </row>
      </sheetData>
      <sheetData sheetId="7564">
        <row r="9">
          <cell r="A9" t="str">
            <v>A</v>
          </cell>
        </row>
      </sheetData>
      <sheetData sheetId="7565">
        <row r="9">
          <cell r="A9" t="str">
            <v>A</v>
          </cell>
        </row>
      </sheetData>
      <sheetData sheetId="7566">
        <row r="9">
          <cell r="A9" t="str">
            <v>A</v>
          </cell>
        </row>
      </sheetData>
      <sheetData sheetId="7567">
        <row r="9">
          <cell r="A9" t="str">
            <v>A</v>
          </cell>
        </row>
      </sheetData>
      <sheetData sheetId="7568">
        <row r="9">
          <cell r="A9" t="str">
            <v>A</v>
          </cell>
        </row>
      </sheetData>
      <sheetData sheetId="7569">
        <row r="9">
          <cell r="A9" t="str">
            <v>A</v>
          </cell>
        </row>
      </sheetData>
      <sheetData sheetId="7570">
        <row r="9">
          <cell r="A9" t="str">
            <v>A</v>
          </cell>
        </row>
      </sheetData>
      <sheetData sheetId="7571">
        <row r="9">
          <cell r="A9" t="str">
            <v>A</v>
          </cell>
        </row>
      </sheetData>
      <sheetData sheetId="7572">
        <row r="9">
          <cell r="A9" t="str">
            <v>A</v>
          </cell>
        </row>
      </sheetData>
      <sheetData sheetId="7573">
        <row r="9">
          <cell r="A9" t="str">
            <v>A</v>
          </cell>
        </row>
      </sheetData>
      <sheetData sheetId="7574">
        <row r="9">
          <cell r="A9" t="str">
            <v>A</v>
          </cell>
        </row>
      </sheetData>
      <sheetData sheetId="7575">
        <row r="9">
          <cell r="A9" t="str">
            <v>A</v>
          </cell>
        </row>
      </sheetData>
      <sheetData sheetId="7576">
        <row r="9">
          <cell r="A9" t="str">
            <v>A</v>
          </cell>
        </row>
      </sheetData>
      <sheetData sheetId="7577">
        <row r="9">
          <cell r="A9" t="str">
            <v>A</v>
          </cell>
        </row>
      </sheetData>
      <sheetData sheetId="7578">
        <row r="9">
          <cell r="A9" t="str">
            <v>A</v>
          </cell>
        </row>
      </sheetData>
      <sheetData sheetId="7579">
        <row r="9">
          <cell r="A9" t="str">
            <v>A</v>
          </cell>
        </row>
      </sheetData>
      <sheetData sheetId="7580">
        <row r="9">
          <cell r="A9" t="str">
            <v>A</v>
          </cell>
        </row>
      </sheetData>
      <sheetData sheetId="7581">
        <row r="9">
          <cell r="A9" t="str">
            <v>A</v>
          </cell>
        </row>
      </sheetData>
      <sheetData sheetId="7582">
        <row r="9">
          <cell r="A9" t="str">
            <v>A</v>
          </cell>
        </row>
      </sheetData>
      <sheetData sheetId="7583">
        <row r="9">
          <cell r="A9" t="str">
            <v>A</v>
          </cell>
        </row>
      </sheetData>
      <sheetData sheetId="7584">
        <row r="9">
          <cell r="A9" t="str">
            <v>A</v>
          </cell>
        </row>
      </sheetData>
      <sheetData sheetId="7585">
        <row r="9">
          <cell r="A9" t="str">
            <v>A</v>
          </cell>
        </row>
      </sheetData>
      <sheetData sheetId="7586">
        <row r="9">
          <cell r="A9" t="str">
            <v>A</v>
          </cell>
        </row>
      </sheetData>
      <sheetData sheetId="7587">
        <row r="9">
          <cell r="A9" t="str">
            <v>A</v>
          </cell>
        </row>
      </sheetData>
      <sheetData sheetId="7588">
        <row r="9">
          <cell r="A9" t="str">
            <v>A</v>
          </cell>
        </row>
      </sheetData>
      <sheetData sheetId="7589">
        <row r="9">
          <cell r="A9" t="str">
            <v>A</v>
          </cell>
        </row>
      </sheetData>
      <sheetData sheetId="7590">
        <row r="9">
          <cell r="A9" t="str">
            <v>A</v>
          </cell>
        </row>
      </sheetData>
      <sheetData sheetId="7591">
        <row r="9">
          <cell r="A9" t="str">
            <v>A</v>
          </cell>
        </row>
      </sheetData>
      <sheetData sheetId="7592">
        <row r="9">
          <cell r="A9" t="str">
            <v>A</v>
          </cell>
        </row>
      </sheetData>
      <sheetData sheetId="7593">
        <row r="9">
          <cell r="A9" t="str">
            <v>A</v>
          </cell>
        </row>
      </sheetData>
      <sheetData sheetId="7594">
        <row r="9">
          <cell r="A9" t="str">
            <v>A</v>
          </cell>
        </row>
      </sheetData>
      <sheetData sheetId="7595">
        <row r="9">
          <cell r="A9" t="str">
            <v>A</v>
          </cell>
        </row>
      </sheetData>
      <sheetData sheetId="7596">
        <row r="9">
          <cell r="A9" t="str">
            <v>A</v>
          </cell>
        </row>
      </sheetData>
      <sheetData sheetId="7597">
        <row r="9">
          <cell r="A9" t="str">
            <v>A</v>
          </cell>
        </row>
      </sheetData>
      <sheetData sheetId="7598">
        <row r="9">
          <cell r="A9" t="str">
            <v>A</v>
          </cell>
        </row>
      </sheetData>
      <sheetData sheetId="7599">
        <row r="9">
          <cell r="A9" t="str">
            <v>A</v>
          </cell>
        </row>
      </sheetData>
      <sheetData sheetId="7600">
        <row r="9">
          <cell r="A9" t="str">
            <v>A</v>
          </cell>
        </row>
      </sheetData>
      <sheetData sheetId="7601">
        <row r="9">
          <cell r="A9" t="str">
            <v>A</v>
          </cell>
        </row>
      </sheetData>
      <sheetData sheetId="7602">
        <row r="9">
          <cell r="A9" t="str">
            <v>A</v>
          </cell>
        </row>
      </sheetData>
      <sheetData sheetId="7603">
        <row r="9">
          <cell r="A9" t="str">
            <v>A</v>
          </cell>
        </row>
      </sheetData>
      <sheetData sheetId="7604">
        <row r="9">
          <cell r="A9" t="str">
            <v>A</v>
          </cell>
        </row>
      </sheetData>
      <sheetData sheetId="7605">
        <row r="9">
          <cell r="A9" t="str">
            <v>A</v>
          </cell>
        </row>
      </sheetData>
      <sheetData sheetId="7606">
        <row r="9">
          <cell r="A9" t="str">
            <v>A</v>
          </cell>
        </row>
      </sheetData>
      <sheetData sheetId="7607">
        <row r="9">
          <cell r="A9" t="str">
            <v>A</v>
          </cell>
        </row>
      </sheetData>
      <sheetData sheetId="7608">
        <row r="9">
          <cell r="A9" t="str">
            <v>A</v>
          </cell>
        </row>
      </sheetData>
      <sheetData sheetId="7609">
        <row r="9">
          <cell r="A9" t="str">
            <v>A</v>
          </cell>
        </row>
      </sheetData>
      <sheetData sheetId="7610">
        <row r="9">
          <cell r="A9" t="str">
            <v>A</v>
          </cell>
        </row>
      </sheetData>
      <sheetData sheetId="7611">
        <row r="9">
          <cell r="A9" t="str">
            <v>A</v>
          </cell>
        </row>
      </sheetData>
      <sheetData sheetId="7612">
        <row r="9">
          <cell r="A9" t="str">
            <v>A</v>
          </cell>
        </row>
      </sheetData>
      <sheetData sheetId="7613">
        <row r="9">
          <cell r="A9" t="str">
            <v>A</v>
          </cell>
        </row>
      </sheetData>
      <sheetData sheetId="7614">
        <row r="9">
          <cell r="A9" t="str">
            <v>A</v>
          </cell>
        </row>
      </sheetData>
      <sheetData sheetId="7615">
        <row r="9">
          <cell r="A9" t="str">
            <v>A</v>
          </cell>
        </row>
      </sheetData>
      <sheetData sheetId="7616">
        <row r="9">
          <cell r="A9" t="str">
            <v>A</v>
          </cell>
        </row>
      </sheetData>
      <sheetData sheetId="7617">
        <row r="9">
          <cell r="A9" t="str">
            <v>A</v>
          </cell>
        </row>
      </sheetData>
      <sheetData sheetId="7618">
        <row r="9">
          <cell r="A9" t="str">
            <v>A</v>
          </cell>
        </row>
      </sheetData>
      <sheetData sheetId="7619">
        <row r="9">
          <cell r="A9" t="str">
            <v>A</v>
          </cell>
        </row>
      </sheetData>
      <sheetData sheetId="7620">
        <row r="9">
          <cell r="A9" t="str">
            <v>A</v>
          </cell>
        </row>
      </sheetData>
      <sheetData sheetId="7621">
        <row r="9">
          <cell r="A9" t="str">
            <v>A</v>
          </cell>
        </row>
      </sheetData>
      <sheetData sheetId="7622">
        <row r="9">
          <cell r="A9" t="str">
            <v>A</v>
          </cell>
        </row>
      </sheetData>
      <sheetData sheetId="7623">
        <row r="9">
          <cell r="A9" t="str">
            <v>A</v>
          </cell>
        </row>
      </sheetData>
      <sheetData sheetId="7624">
        <row r="9">
          <cell r="A9" t="str">
            <v>A</v>
          </cell>
        </row>
      </sheetData>
      <sheetData sheetId="7625">
        <row r="9">
          <cell r="A9" t="str">
            <v>A</v>
          </cell>
        </row>
      </sheetData>
      <sheetData sheetId="7626">
        <row r="9">
          <cell r="A9" t="str">
            <v>A</v>
          </cell>
        </row>
      </sheetData>
      <sheetData sheetId="7627">
        <row r="9">
          <cell r="A9" t="str">
            <v>A</v>
          </cell>
        </row>
      </sheetData>
      <sheetData sheetId="7628">
        <row r="9">
          <cell r="A9" t="str">
            <v>A</v>
          </cell>
        </row>
      </sheetData>
      <sheetData sheetId="7629">
        <row r="9">
          <cell r="A9" t="str">
            <v>A</v>
          </cell>
        </row>
      </sheetData>
      <sheetData sheetId="7630">
        <row r="9">
          <cell r="A9" t="str">
            <v>A</v>
          </cell>
        </row>
      </sheetData>
      <sheetData sheetId="7631">
        <row r="9">
          <cell r="A9" t="str">
            <v>A</v>
          </cell>
        </row>
      </sheetData>
      <sheetData sheetId="7632">
        <row r="9">
          <cell r="A9" t="str">
            <v>A</v>
          </cell>
        </row>
      </sheetData>
      <sheetData sheetId="7633">
        <row r="9">
          <cell r="A9" t="str">
            <v>A</v>
          </cell>
        </row>
      </sheetData>
      <sheetData sheetId="7634">
        <row r="9">
          <cell r="A9" t="str">
            <v>A</v>
          </cell>
        </row>
      </sheetData>
      <sheetData sheetId="7635">
        <row r="9">
          <cell r="A9" t="str">
            <v>A</v>
          </cell>
        </row>
      </sheetData>
      <sheetData sheetId="7636">
        <row r="9">
          <cell r="A9" t="str">
            <v>A</v>
          </cell>
        </row>
      </sheetData>
      <sheetData sheetId="7637">
        <row r="9">
          <cell r="A9" t="str">
            <v>A</v>
          </cell>
        </row>
      </sheetData>
      <sheetData sheetId="7638">
        <row r="9">
          <cell r="A9" t="str">
            <v>A</v>
          </cell>
        </row>
      </sheetData>
      <sheetData sheetId="7639">
        <row r="9">
          <cell r="A9" t="str">
            <v>A</v>
          </cell>
        </row>
      </sheetData>
      <sheetData sheetId="7640">
        <row r="9">
          <cell r="A9" t="str">
            <v>A</v>
          </cell>
        </row>
      </sheetData>
      <sheetData sheetId="7641">
        <row r="9">
          <cell r="A9" t="str">
            <v>A</v>
          </cell>
        </row>
      </sheetData>
      <sheetData sheetId="7642">
        <row r="9">
          <cell r="A9" t="str">
            <v>A</v>
          </cell>
        </row>
      </sheetData>
      <sheetData sheetId="7643">
        <row r="9">
          <cell r="A9" t="str">
            <v>A</v>
          </cell>
        </row>
      </sheetData>
      <sheetData sheetId="7644">
        <row r="9">
          <cell r="A9" t="str">
            <v>A</v>
          </cell>
        </row>
      </sheetData>
      <sheetData sheetId="7645">
        <row r="9">
          <cell r="A9" t="str">
            <v>A</v>
          </cell>
        </row>
      </sheetData>
      <sheetData sheetId="7646">
        <row r="9">
          <cell r="A9" t="str">
            <v>A</v>
          </cell>
        </row>
      </sheetData>
      <sheetData sheetId="7647">
        <row r="9">
          <cell r="A9" t="str">
            <v>A</v>
          </cell>
        </row>
      </sheetData>
      <sheetData sheetId="7648">
        <row r="9">
          <cell r="A9" t="str">
            <v>A</v>
          </cell>
        </row>
      </sheetData>
      <sheetData sheetId="7649">
        <row r="9">
          <cell r="A9" t="str">
            <v>A</v>
          </cell>
        </row>
      </sheetData>
      <sheetData sheetId="7650">
        <row r="9">
          <cell r="A9" t="str">
            <v>A</v>
          </cell>
        </row>
      </sheetData>
      <sheetData sheetId="7651">
        <row r="9">
          <cell r="A9" t="str">
            <v>A</v>
          </cell>
        </row>
      </sheetData>
      <sheetData sheetId="7652">
        <row r="9">
          <cell r="A9" t="str">
            <v>A</v>
          </cell>
        </row>
      </sheetData>
      <sheetData sheetId="7653">
        <row r="9">
          <cell r="A9" t="str">
            <v>A</v>
          </cell>
        </row>
      </sheetData>
      <sheetData sheetId="7654">
        <row r="9">
          <cell r="A9" t="str">
            <v>A</v>
          </cell>
        </row>
      </sheetData>
      <sheetData sheetId="7655">
        <row r="9">
          <cell r="A9" t="str">
            <v>A</v>
          </cell>
        </row>
      </sheetData>
      <sheetData sheetId="7656">
        <row r="9">
          <cell r="A9" t="str">
            <v>A</v>
          </cell>
        </row>
      </sheetData>
      <sheetData sheetId="7657">
        <row r="9">
          <cell r="A9" t="str">
            <v>A</v>
          </cell>
        </row>
      </sheetData>
      <sheetData sheetId="7658">
        <row r="9">
          <cell r="A9" t="str">
            <v>A</v>
          </cell>
        </row>
      </sheetData>
      <sheetData sheetId="7659">
        <row r="9">
          <cell r="A9" t="str">
            <v>A</v>
          </cell>
        </row>
      </sheetData>
      <sheetData sheetId="7660">
        <row r="9">
          <cell r="A9" t="str">
            <v>A</v>
          </cell>
        </row>
      </sheetData>
      <sheetData sheetId="7661">
        <row r="9">
          <cell r="A9" t="str">
            <v>A</v>
          </cell>
        </row>
      </sheetData>
      <sheetData sheetId="7662">
        <row r="9">
          <cell r="A9" t="str">
            <v>A</v>
          </cell>
        </row>
      </sheetData>
      <sheetData sheetId="7663">
        <row r="9">
          <cell r="A9" t="str">
            <v>A</v>
          </cell>
        </row>
      </sheetData>
      <sheetData sheetId="7664">
        <row r="9">
          <cell r="A9" t="str">
            <v>A</v>
          </cell>
        </row>
      </sheetData>
      <sheetData sheetId="7665">
        <row r="9">
          <cell r="A9" t="str">
            <v>A</v>
          </cell>
        </row>
      </sheetData>
      <sheetData sheetId="7666">
        <row r="9">
          <cell r="A9" t="str">
            <v>A</v>
          </cell>
        </row>
      </sheetData>
      <sheetData sheetId="7667">
        <row r="9">
          <cell r="A9" t="str">
            <v>A</v>
          </cell>
        </row>
      </sheetData>
      <sheetData sheetId="7668">
        <row r="9">
          <cell r="A9" t="str">
            <v>A</v>
          </cell>
        </row>
      </sheetData>
      <sheetData sheetId="7669">
        <row r="9">
          <cell r="A9" t="str">
            <v>A</v>
          </cell>
        </row>
      </sheetData>
      <sheetData sheetId="7670">
        <row r="9">
          <cell r="A9" t="str">
            <v>A</v>
          </cell>
        </row>
      </sheetData>
      <sheetData sheetId="7671">
        <row r="9">
          <cell r="A9" t="str">
            <v>A</v>
          </cell>
        </row>
      </sheetData>
      <sheetData sheetId="7672">
        <row r="9">
          <cell r="A9" t="str">
            <v>A</v>
          </cell>
        </row>
      </sheetData>
      <sheetData sheetId="7673">
        <row r="9">
          <cell r="A9" t="str">
            <v>A</v>
          </cell>
        </row>
      </sheetData>
      <sheetData sheetId="7674">
        <row r="9">
          <cell r="A9" t="str">
            <v>A</v>
          </cell>
        </row>
      </sheetData>
      <sheetData sheetId="7675">
        <row r="9">
          <cell r="A9" t="str">
            <v>A</v>
          </cell>
        </row>
      </sheetData>
      <sheetData sheetId="7676">
        <row r="9">
          <cell r="A9" t="str">
            <v>A</v>
          </cell>
        </row>
      </sheetData>
      <sheetData sheetId="7677">
        <row r="9">
          <cell r="A9" t="str">
            <v>A</v>
          </cell>
        </row>
      </sheetData>
      <sheetData sheetId="7678">
        <row r="9">
          <cell r="A9" t="str">
            <v>A</v>
          </cell>
        </row>
      </sheetData>
      <sheetData sheetId="7679">
        <row r="9">
          <cell r="A9" t="str">
            <v>A</v>
          </cell>
        </row>
      </sheetData>
      <sheetData sheetId="7680">
        <row r="9">
          <cell r="A9" t="str">
            <v>A</v>
          </cell>
        </row>
      </sheetData>
      <sheetData sheetId="7681">
        <row r="9">
          <cell r="A9" t="str">
            <v>A</v>
          </cell>
        </row>
      </sheetData>
      <sheetData sheetId="7682">
        <row r="9">
          <cell r="A9" t="str">
            <v>A</v>
          </cell>
        </row>
      </sheetData>
      <sheetData sheetId="7683">
        <row r="9">
          <cell r="A9" t="str">
            <v>A</v>
          </cell>
        </row>
      </sheetData>
      <sheetData sheetId="7684">
        <row r="9">
          <cell r="A9" t="str">
            <v>A</v>
          </cell>
        </row>
      </sheetData>
      <sheetData sheetId="7685">
        <row r="9">
          <cell r="A9" t="str">
            <v>A</v>
          </cell>
        </row>
      </sheetData>
      <sheetData sheetId="7686">
        <row r="9">
          <cell r="A9" t="str">
            <v>A</v>
          </cell>
        </row>
      </sheetData>
      <sheetData sheetId="7687">
        <row r="9">
          <cell r="A9" t="str">
            <v>A</v>
          </cell>
        </row>
      </sheetData>
      <sheetData sheetId="7688">
        <row r="9">
          <cell r="A9" t="str">
            <v>A</v>
          </cell>
        </row>
      </sheetData>
      <sheetData sheetId="7689">
        <row r="9">
          <cell r="A9" t="str">
            <v>A</v>
          </cell>
        </row>
      </sheetData>
      <sheetData sheetId="7690">
        <row r="9">
          <cell r="A9" t="str">
            <v>A</v>
          </cell>
        </row>
      </sheetData>
      <sheetData sheetId="7691">
        <row r="9">
          <cell r="A9" t="str">
            <v>A</v>
          </cell>
        </row>
      </sheetData>
      <sheetData sheetId="7692">
        <row r="9">
          <cell r="A9" t="str">
            <v>A</v>
          </cell>
        </row>
      </sheetData>
      <sheetData sheetId="7693">
        <row r="9">
          <cell r="A9" t="str">
            <v>A</v>
          </cell>
        </row>
      </sheetData>
      <sheetData sheetId="7694">
        <row r="9">
          <cell r="A9" t="str">
            <v>A</v>
          </cell>
        </row>
      </sheetData>
      <sheetData sheetId="7695">
        <row r="9">
          <cell r="A9" t="str">
            <v>A</v>
          </cell>
        </row>
      </sheetData>
      <sheetData sheetId="7696">
        <row r="9">
          <cell r="A9" t="str">
            <v>A</v>
          </cell>
        </row>
      </sheetData>
      <sheetData sheetId="7697">
        <row r="9">
          <cell r="A9" t="str">
            <v>A</v>
          </cell>
        </row>
      </sheetData>
      <sheetData sheetId="7698">
        <row r="9">
          <cell r="A9" t="str">
            <v>A</v>
          </cell>
        </row>
      </sheetData>
      <sheetData sheetId="7699">
        <row r="9">
          <cell r="A9" t="str">
            <v>A</v>
          </cell>
        </row>
      </sheetData>
      <sheetData sheetId="7700">
        <row r="9">
          <cell r="A9" t="str">
            <v>A</v>
          </cell>
        </row>
      </sheetData>
      <sheetData sheetId="7701">
        <row r="9">
          <cell r="A9" t="str">
            <v>A</v>
          </cell>
        </row>
      </sheetData>
      <sheetData sheetId="7702">
        <row r="9">
          <cell r="A9" t="str">
            <v>A</v>
          </cell>
        </row>
      </sheetData>
      <sheetData sheetId="7703">
        <row r="4">
          <cell r="A4" t="str">
            <v>BẢNG TÍNH TOÁN, ĐO BÓC KHỐI LƯỢNG HOÀN THÀNH ĐƯA VÀO QUYẾT TOÁN</v>
          </cell>
        </row>
      </sheetData>
      <sheetData sheetId="7704">
        <row r="9">
          <cell r="A9" t="str">
            <v>A</v>
          </cell>
        </row>
      </sheetData>
      <sheetData sheetId="7705">
        <row r="9">
          <cell r="A9" t="str">
            <v>A</v>
          </cell>
        </row>
      </sheetData>
      <sheetData sheetId="7706">
        <row r="9">
          <cell r="A9" t="str">
            <v>A</v>
          </cell>
        </row>
      </sheetData>
      <sheetData sheetId="7707">
        <row r="9">
          <cell r="A9" t="str">
            <v>A</v>
          </cell>
        </row>
      </sheetData>
      <sheetData sheetId="7708">
        <row r="9">
          <cell r="A9" t="str">
            <v>A</v>
          </cell>
        </row>
      </sheetData>
      <sheetData sheetId="7709">
        <row r="9">
          <cell r="A9" t="str">
            <v>A</v>
          </cell>
        </row>
      </sheetData>
      <sheetData sheetId="7710">
        <row r="9">
          <cell r="A9" t="str">
            <v>A</v>
          </cell>
        </row>
      </sheetData>
      <sheetData sheetId="7711">
        <row r="9">
          <cell r="A9" t="str">
            <v>A</v>
          </cell>
        </row>
      </sheetData>
      <sheetData sheetId="7712">
        <row r="9">
          <cell r="A9" t="str">
            <v>A</v>
          </cell>
        </row>
      </sheetData>
      <sheetData sheetId="7713">
        <row r="9">
          <cell r="A9" t="str">
            <v>A</v>
          </cell>
        </row>
      </sheetData>
      <sheetData sheetId="7714">
        <row r="9">
          <cell r="A9" t="str">
            <v>A</v>
          </cell>
        </row>
      </sheetData>
      <sheetData sheetId="7715">
        <row r="9">
          <cell r="A9" t="str">
            <v>A</v>
          </cell>
        </row>
      </sheetData>
      <sheetData sheetId="7716">
        <row r="9">
          <cell r="A9" t="str">
            <v>A</v>
          </cell>
        </row>
      </sheetData>
      <sheetData sheetId="7717">
        <row r="9">
          <cell r="A9" t="str">
            <v>A</v>
          </cell>
        </row>
      </sheetData>
      <sheetData sheetId="7718">
        <row r="9">
          <cell r="A9" t="str">
            <v>A</v>
          </cell>
        </row>
      </sheetData>
      <sheetData sheetId="7719">
        <row r="9">
          <cell r="A9" t="str">
            <v>A</v>
          </cell>
        </row>
      </sheetData>
      <sheetData sheetId="7720">
        <row r="9">
          <cell r="A9" t="str">
            <v>A</v>
          </cell>
        </row>
      </sheetData>
      <sheetData sheetId="7721">
        <row r="9">
          <cell r="A9" t="str">
            <v>A</v>
          </cell>
        </row>
      </sheetData>
      <sheetData sheetId="7722">
        <row r="9">
          <cell r="A9" t="str">
            <v>A</v>
          </cell>
        </row>
      </sheetData>
      <sheetData sheetId="7723">
        <row r="9">
          <cell r="A9" t="str">
            <v>A</v>
          </cell>
        </row>
      </sheetData>
      <sheetData sheetId="7724">
        <row r="9">
          <cell r="A9" t="str">
            <v>A</v>
          </cell>
        </row>
      </sheetData>
      <sheetData sheetId="7725">
        <row r="9">
          <cell r="A9" t="str">
            <v>A</v>
          </cell>
        </row>
      </sheetData>
      <sheetData sheetId="7726">
        <row r="9">
          <cell r="A9" t="str">
            <v>A</v>
          </cell>
        </row>
      </sheetData>
      <sheetData sheetId="7727">
        <row r="9">
          <cell r="A9" t="str">
            <v>A</v>
          </cell>
        </row>
      </sheetData>
      <sheetData sheetId="7728">
        <row r="9">
          <cell r="A9" t="str">
            <v>A</v>
          </cell>
        </row>
      </sheetData>
      <sheetData sheetId="7729">
        <row r="9">
          <cell r="A9" t="str">
            <v>A</v>
          </cell>
        </row>
      </sheetData>
      <sheetData sheetId="7730">
        <row r="9">
          <cell r="A9" t="str">
            <v>A</v>
          </cell>
        </row>
      </sheetData>
      <sheetData sheetId="7731">
        <row r="9">
          <cell r="A9" t="str">
            <v>A</v>
          </cell>
        </row>
      </sheetData>
      <sheetData sheetId="7732">
        <row r="9">
          <cell r="A9" t="str">
            <v>A</v>
          </cell>
        </row>
      </sheetData>
      <sheetData sheetId="7733">
        <row r="9">
          <cell r="A9" t="str">
            <v>A</v>
          </cell>
        </row>
      </sheetData>
      <sheetData sheetId="7734">
        <row r="9">
          <cell r="A9" t="str">
            <v>A</v>
          </cell>
        </row>
      </sheetData>
      <sheetData sheetId="7735">
        <row r="9">
          <cell r="A9" t="str">
            <v>A</v>
          </cell>
        </row>
      </sheetData>
      <sheetData sheetId="7736">
        <row r="9">
          <cell r="A9" t="str">
            <v>A</v>
          </cell>
        </row>
      </sheetData>
      <sheetData sheetId="7737">
        <row r="9">
          <cell r="A9" t="str">
            <v>A</v>
          </cell>
        </row>
      </sheetData>
      <sheetData sheetId="7738">
        <row r="9">
          <cell r="A9" t="str">
            <v>A</v>
          </cell>
        </row>
      </sheetData>
      <sheetData sheetId="7739">
        <row r="9">
          <cell r="A9" t="str">
            <v>A</v>
          </cell>
        </row>
      </sheetData>
      <sheetData sheetId="7740">
        <row r="9">
          <cell r="A9" t="str">
            <v>A</v>
          </cell>
        </row>
      </sheetData>
      <sheetData sheetId="7741">
        <row r="9">
          <cell r="A9" t="str">
            <v>A</v>
          </cell>
        </row>
      </sheetData>
      <sheetData sheetId="7742">
        <row r="9">
          <cell r="A9" t="str">
            <v>A</v>
          </cell>
        </row>
      </sheetData>
      <sheetData sheetId="7743">
        <row r="9">
          <cell r="A9" t="str">
            <v>A</v>
          </cell>
        </row>
      </sheetData>
      <sheetData sheetId="7744">
        <row r="9">
          <cell r="A9" t="str">
            <v>A</v>
          </cell>
        </row>
      </sheetData>
      <sheetData sheetId="7745">
        <row r="9">
          <cell r="A9" t="str">
            <v>A</v>
          </cell>
        </row>
      </sheetData>
      <sheetData sheetId="7746">
        <row r="9">
          <cell r="A9" t="str">
            <v>A</v>
          </cell>
        </row>
      </sheetData>
      <sheetData sheetId="7747">
        <row r="9">
          <cell r="A9" t="str">
            <v>A</v>
          </cell>
        </row>
      </sheetData>
      <sheetData sheetId="7748">
        <row r="9">
          <cell r="A9" t="str">
            <v>A</v>
          </cell>
        </row>
      </sheetData>
      <sheetData sheetId="7749">
        <row r="9">
          <cell r="A9" t="str">
            <v>A</v>
          </cell>
        </row>
      </sheetData>
      <sheetData sheetId="7750">
        <row r="9">
          <cell r="A9" t="str">
            <v>A</v>
          </cell>
        </row>
      </sheetData>
      <sheetData sheetId="7751">
        <row r="9">
          <cell r="A9" t="str">
            <v>A</v>
          </cell>
        </row>
      </sheetData>
      <sheetData sheetId="7752">
        <row r="9">
          <cell r="A9" t="str">
            <v>A</v>
          </cell>
        </row>
      </sheetData>
      <sheetData sheetId="7753">
        <row r="9">
          <cell r="A9" t="str">
            <v>A</v>
          </cell>
        </row>
      </sheetData>
      <sheetData sheetId="7754">
        <row r="9">
          <cell r="A9" t="str">
            <v>A</v>
          </cell>
        </row>
      </sheetData>
      <sheetData sheetId="7755">
        <row r="9">
          <cell r="A9" t="str">
            <v>A</v>
          </cell>
        </row>
      </sheetData>
      <sheetData sheetId="7756">
        <row r="9">
          <cell r="A9" t="str">
            <v>A</v>
          </cell>
        </row>
      </sheetData>
      <sheetData sheetId="7757">
        <row r="9">
          <cell r="A9" t="str">
            <v>A</v>
          </cell>
        </row>
      </sheetData>
      <sheetData sheetId="7758">
        <row r="9">
          <cell r="A9" t="str">
            <v>A</v>
          </cell>
        </row>
      </sheetData>
      <sheetData sheetId="7759">
        <row r="9">
          <cell r="A9" t="str">
            <v>A</v>
          </cell>
        </row>
      </sheetData>
      <sheetData sheetId="7760">
        <row r="9">
          <cell r="A9" t="str">
            <v>A</v>
          </cell>
        </row>
      </sheetData>
      <sheetData sheetId="7761">
        <row r="9">
          <cell r="A9" t="str">
            <v>A</v>
          </cell>
        </row>
      </sheetData>
      <sheetData sheetId="7762">
        <row r="9">
          <cell r="A9" t="str">
            <v>A</v>
          </cell>
        </row>
      </sheetData>
      <sheetData sheetId="7763">
        <row r="9">
          <cell r="A9" t="str">
            <v>A</v>
          </cell>
        </row>
      </sheetData>
      <sheetData sheetId="7764">
        <row r="9">
          <cell r="A9" t="str">
            <v>A</v>
          </cell>
        </row>
      </sheetData>
      <sheetData sheetId="7765">
        <row r="9">
          <cell r="A9" t="str">
            <v>A</v>
          </cell>
        </row>
      </sheetData>
      <sheetData sheetId="7766">
        <row r="9">
          <cell r="A9" t="str">
            <v>A</v>
          </cell>
        </row>
      </sheetData>
      <sheetData sheetId="7767">
        <row r="9">
          <cell r="A9" t="str">
            <v>A</v>
          </cell>
        </row>
      </sheetData>
      <sheetData sheetId="7768">
        <row r="9">
          <cell r="A9" t="str">
            <v>A</v>
          </cell>
        </row>
      </sheetData>
      <sheetData sheetId="7769">
        <row r="9">
          <cell r="A9" t="str">
            <v>A</v>
          </cell>
        </row>
      </sheetData>
      <sheetData sheetId="7770">
        <row r="9">
          <cell r="A9" t="str">
            <v>A</v>
          </cell>
        </row>
      </sheetData>
      <sheetData sheetId="7771">
        <row r="9">
          <cell r="A9" t="str">
            <v>A</v>
          </cell>
        </row>
      </sheetData>
      <sheetData sheetId="7772">
        <row r="4">
          <cell r="A4" t="str">
            <v>BẢNG TÍNH TOÁN, ĐO BÓC KHỐI LƯỢNG HOÀN THÀNH ĐƯA VÀO QUYẾT TOÁN</v>
          </cell>
        </row>
      </sheetData>
      <sheetData sheetId="7773">
        <row r="9">
          <cell r="A9" t="str">
            <v>A</v>
          </cell>
        </row>
      </sheetData>
      <sheetData sheetId="7774">
        <row r="9">
          <cell r="A9" t="str">
            <v>A</v>
          </cell>
        </row>
      </sheetData>
      <sheetData sheetId="7775">
        <row r="9">
          <cell r="A9" t="str">
            <v>A</v>
          </cell>
        </row>
      </sheetData>
      <sheetData sheetId="7776">
        <row r="9">
          <cell r="A9" t="str">
            <v>A</v>
          </cell>
        </row>
      </sheetData>
      <sheetData sheetId="7777">
        <row r="9">
          <cell r="A9" t="str">
            <v>A</v>
          </cell>
        </row>
      </sheetData>
      <sheetData sheetId="7778">
        <row r="9">
          <cell r="A9" t="str">
            <v>A</v>
          </cell>
        </row>
      </sheetData>
      <sheetData sheetId="7779">
        <row r="9">
          <cell r="A9" t="str">
            <v>A</v>
          </cell>
        </row>
      </sheetData>
      <sheetData sheetId="7780">
        <row r="9">
          <cell r="A9" t="str">
            <v>A</v>
          </cell>
        </row>
      </sheetData>
      <sheetData sheetId="7781">
        <row r="9">
          <cell r="A9" t="str">
            <v>A</v>
          </cell>
        </row>
      </sheetData>
      <sheetData sheetId="7782">
        <row r="9">
          <cell r="A9" t="str">
            <v>A</v>
          </cell>
        </row>
      </sheetData>
      <sheetData sheetId="7783">
        <row r="9">
          <cell r="A9" t="str">
            <v>A</v>
          </cell>
        </row>
      </sheetData>
      <sheetData sheetId="7784">
        <row r="4">
          <cell r="A4" t="str">
            <v>BẢNG TÍNH TOÁN, ĐO BÓC KHỐI LƯỢNG HOÀN THÀNH ĐƯA VÀO QUYẾT TOÁN</v>
          </cell>
        </row>
      </sheetData>
      <sheetData sheetId="7785">
        <row r="9">
          <cell r="A9" t="str">
            <v>A</v>
          </cell>
        </row>
      </sheetData>
      <sheetData sheetId="7786">
        <row r="9">
          <cell r="A9" t="str">
            <v>A</v>
          </cell>
        </row>
      </sheetData>
      <sheetData sheetId="7787">
        <row r="9">
          <cell r="A9" t="str">
            <v>A</v>
          </cell>
        </row>
      </sheetData>
      <sheetData sheetId="7788">
        <row r="4">
          <cell r="A4" t="str">
            <v>BẢNG TÍNH TOÁN, ĐO BÓC KHỐI LƯỢNG HOÀN THÀNH ĐƯA VÀO QUYẾT TOÁN</v>
          </cell>
        </row>
      </sheetData>
      <sheetData sheetId="7789">
        <row r="9">
          <cell r="A9" t="str">
            <v>A</v>
          </cell>
        </row>
      </sheetData>
      <sheetData sheetId="7790">
        <row r="9">
          <cell r="A9" t="str">
            <v>A</v>
          </cell>
        </row>
      </sheetData>
      <sheetData sheetId="7791">
        <row r="9">
          <cell r="A9" t="str">
            <v>A</v>
          </cell>
        </row>
      </sheetData>
      <sheetData sheetId="7792">
        <row r="9">
          <cell r="A9" t="str">
            <v>A</v>
          </cell>
        </row>
      </sheetData>
      <sheetData sheetId="7793">
        <row r="9">
          <cell r="A9" t="str">
            <v>A</v>
          </cell>
        </row>
      </sheetData>
      <sheetData sheetId="7794">
        <row r="9">
          <cell r="A9" t="str">
            <v>A</v>
          </cell>
        </row>
      </sheetData>
      <sheetData sheetId="7795">
        <row r="9">
          <cell r="A9" t="str">
            <v>A</v>
          </cell>
        </row>
      </sheetData>
      <sheetData sheetId="7796">
        <row r="9">
          <cell r="A9" t="str">
            <v>A</v>
          </cell>
        </row>
      </sheetData>
      <sheetData sheetId="7797">
        <row r="9">
          <cell r="A9" t="str">
            <v>A</v>
          </cell>
        </row>
      </sheetData>
      <sheetData sheetId="7798">
        <row r="9">
          <cell r="A9" t="str">
            <v>A</v>
          </cell>
        </row>
      </sheetData>
      <sheetData sheetId="7799">
        <row r="9">
          <cell r="A9" t="str">
            <v>A</v>
          </cell>
        </row>
      </sheetData>
      <sheetData sheetId="7800">
        <row r="9">
          <cell r="A9" t="str">
            <v>A</v>
          </cell>
        </row>
      </sheetData>
      <sheetData sheetId="7801">
        <row r="9">
          <cell r="A9" t="str">
            <v>A</v>
          </cell>
        </row>
      </sheetData>
      <sheetData sheetId="7802">
        <row r="9">
          <cell r="A9" t="str">
            <v>A</v>
          </cell>
        </row>
      </sheetData>
      <sheetData sheetId="7803">
        <row r="9">
          <cell r="A9" t="str">
            <v>A</v>
          </cell>
        </row>
      </sheetData>
      <sheetData sheetId="7804">
        <row r="9">
          <cell r="A9" t="str">
            <v>A</v>
          </cell>
        </row>
      </sheetData>
      <sheetData sheetId="7805">
        <row r="9">
          <cell r="A9" t="str">
            <v>A</v>
          </cell>
        </row>
      </sheetData>
      <sheetData sheetId="7806">
        <row r="9">
          <cell r="A9" t="str">
            <v>A</v>
          </cell>
        </row>
      </sheetData>
      <sheetData sheetId="7807">
        <row r="9">
          <cell r="A9" t="str">
            <v>A</v>
          </cell>
        </row>
      </sheetData>
      <sheetData sheetId="7808">
        <row r="9">
          <cell r="A9" t="str">
            <v>A</v>
          </cell>
        </row>
      </sheetData>
      <sheetData sheetId="7809">
        <row r="9">
          <cell r="A9" t="str">
            <v>A</v>
          </cell>
        </row>
      </sheetData>
      <sheetData sheetId="7810">
        <row r="9">
          <cell r="A9" t="str">
            <v>A</v>
          </cell>
        </row>
      </sheetData>
      <sheetData sheetId="7811">
        <row r="9">
          <cell r="A9" t="str">
            <v>A</v>
          </cell>
        </row>
      </sheetData>
      <sheetData sheetId="7812">
        <row r="9">
          <cell r="A9" t="str">
            <v>A</v>
          </cell>
        </row>
      </sheetData>
      <sheetData sheetId="7813">
        <row r="9">
          <cell r="A9" t="str">
            <v>A</v>
          </cell>
        </row>
      </sheetData>
      <sheetData sheetId="7814">
        <row r="9">
          <cell r="A9" t="str">
            <v>A</v>
          </cell>
        </row>
      </sheetData>
      <sheetData sheetId="7815">
        <row r="9">
          <cell r="A9" t="str">
            <v>A</v>
          </cell>
        </row>
      </sheetData>
      <sheetData sheetId="7816">
        <row r="9">
          <cell r="A9" t="str">
            <v>A</v>
          </cell>
        </row>
      </sheetData>
      <sheetData sheetId="7817">
        <row r="4">
          <cell r="A4" t="str">
            <v>BẢNG TÍNH TOÁN, ĐO BÓC KHỐI LƯỢNG HOÀN THÀNH ĐƯA VÀO QUYẾT TOÁN</v>
          </cell>
        </row>
      </sheetData>
      <sheetData sheetId="7818">
        <row r="9">
          <cell r="A9" t="str">
            <v>A</v>
          </cell>
        </row>
      </sheetData>
      <sheetData sheetId="7819">
        <row r="9">
          <cell r="A9" t="str">
            <v>A</v>
          </cell>
        </row>
      </sheetData>
      <sheetData sheetId="7820">
        <row r="9">
          <cell r="A9" t="str">
            <v>A</v>
          </cell>
        </row>
      </sheetData>
      <sheetData sheetId="7821">
        <row r="9">
          <cell r="A9" t="str">
            <v>A</v>
          </cell>
        </row>
      </sheetData>
      <sheetData sheetId="7822">
        <row r="9">
          <cell r="A9" t="str">
            <v>A</v>
          </cell>
        </row>
      </sheetData>
      <sheetData sheetId="7823">
        <row r="9">
          <cell r="A9" t="str">
            <v>A</v>
          </cell>
        </row>
      </sheetData>
      <sheetData sheetId="7824">
        <row r="9">
          <cell r="A9" t="str">
            <v>A</v>
          </cell>
        </row>
      </sheetData>
      <sheetData sheetId="7825">
        <row r="9">
          <cell r="A9" t="str">
            <v>A</v>
          </cell>
        </row>
      </sheetData>
      <sheetData sheetId="7826">
        <row r="9">
          <cell r="A9" t="str">
            <v>A</v>
          </cell>
        </row>
      </sheetData>
      <sheetData sheetId="7827">
        <row r="9">
          <cell r="A9" t="str">
            <v>A</v>
          </cell>
        </row>
      </sheetData>
      <sheetData sheetId="7828">
        <row r="9">
          <cell r="A9" t="str">
            <v>A</v>
          </cell>
        </row>
      </sheetData>
      <sheetData sheetId="7829">
        <row r="9">
          <cell r="A9" t="str">
            <v>A</v>
          </cell>
        </row>
      </sheetData>
      <sheetData sheetId="7830">
        <row r="9">
          <cell r="A9" t="str">
            <v>A</v>
          </cell>
        </row>
      </sheetData>
      <sheetData sheetId="7831">
        <row r="9">
          <cell r="A9" t="str">
            <v>A</v>
          </cell>
        </row>
      </sheetData>
      <sheetData sheetId="7832">
        <row r="9">
          <cell r="A9" t="str">
            <v>A</v>
          </cell>
        </row>
      </sheetData>
      <sheetData sheetId="7833">
        <row r="9">
          <cell r="A9" t="str">
            <v>A</v>
          </cell>
        </row>
      </sheetData>
      <sheetData sheetId="7834">
        <row r="9">
          <cell r="A9" t="str">
            <v>A</v>
          </cell>
        </row>
      </sheetData>
      <sheetData sheetId="7835">
        <row r="9">
          <cell r="A9" t="str">
            <v>A</v>
          </cell>
        </row>
      </sheetData>
      <sheetData sheetId="7836">
        <row r="9">
          <cell r="A9" t="str">
            <v>A</v>
          </cell>
        </row>
      </sheetData>
      <sheetData sheetId="7837">
        <row r="9">
          <cell r="A9" t="str">
            <v>A</v>
          </cell>
        </row>
      </sheetData>
      <sheetData sheetId="7838">
        <row r="9">
          <cell r="A9" t="str">
            <v>A</v>
          </cell>
        </row>
      </sheetData>
      <sheetData sheetId="7839">
        <row r="9">
          <cell r="A9" t="str">
            <v>A</v>
          </cell>
        </row>
      </sheetData>
      <sheetData sheetId="7840">
        <row r="9">
          <cell r="A9" t="str">
            <v>A</v>
          </cell>
        </row>
      </sheetData>
      <sheetData sheetId="7841">
        <row r="9">
          <cell r="A9" t="str">
            <v>A</v>
          </cell>
        </row>
      </sheetData>
      <sheetData sheetId="7842">
        <row r="9">
          <cell r="A9" t="str">
            <v>A</v>
          </cell>
        </row>
      </sheetData>
      <sheetData sheetId="7843">
        <row r="9">
          <cell r="A9" t="str">
            <v>A</v>
          </cell>
        </row>
      </sheetData>
      <sheetData sheetId="7844">
        <row r="9">
          <cell r="A9" t="str">
            <v>A</v>
          </cell>
        </row>
      </sheetData>
      <sheetData sheetId="7845">
        <row r="9">
          <cell r="A9" t="str">
            <v>A</v>
          </cell>
        </row>
      </sheetData>
      <sheetData sheetId="7846">
        <row r="9">
          <cell r="A9" t="str">
            <v>A</v>
          </cell>
        </row>
      </sheetData>
      <sheetData sheetId="7847">
        <row r="9">
          <cell r="A9" t="str">
            <v>A</v>
          </cell>
        </row>
      </sheetData>
      <sheetData sheetId="7848">
        <row r="9">
          <cell r="A9" t="str">
            <v>A</v>
          </cell>
        </row>
      </sheetData>
      <sheetData sheetId="7849">
        <row r="9">
          <cell r="A9" t="str">
            <v>A</v>
          </cell>
        </row>
      </sheetData>
      <sheetData sheetId="7850">
        <row r="9">
          <cell r="A9" t="str">
            <v>A</v>
          </cell>
        </row>
      </sheetData>
      <sheetData sheetId="7851">
        <row r="9">
          <cell r="A9" t="str">
            <v>A</v>
          </cell>
        </row>
      </sheetData>
      <sheetData sheetId="7852">
        <row r="9">
          <cell r="A9" t="str">
            <v>A</v>
          </cell>
        </row>
      </sheetData>
      <sheetData sheetId="7853">
        <row r="9">
          <cell r="A9" t="str">
            <v>A</v>
          </cell>
        </row>
      </sheetData>
      <sheetData sheetId="7854">
        <row r="9">
          <cell r="A9" t="str">
            <v>A</v>
          </cell>
        </row>
      </sheetData>
      <sheetData sheetId="7855">
        <row r="9">
          <cell r="A9" t="str">
            <v>A</v>
          </cell>
        </row>
      </sheetData>
      <sheetData sheetId="7856">
        <row r="9">
          <cell r="A9" t="str">
            <v>A</v>
          </cell>
        </row>
      </sheetData>
      <sheetData sheetId="7857">
        <row r="9">
          <cell r="A9" t="str">
            <v>A</v>
          </cell>
        </row>
      </sheetData>
      <sheetData sheetId="7858">
        <row r="9">
          <cell r="A9" t="str">
            <v>A</v>
          </cell>
        </row>
      </sheetData>
      <sheetData sheetId="7859">
        <row r="9">
          <cell r="A9" t="str">
            <v>A</v>
          </cell>
        </row>
      </sheetData>
      <sheetData sheetId="7860">
        <row r="9">
          <cell r="A9" t="str">
            <v>A</v>
          </cell>
        </row>
      </sheetData>
      <sheetData sheetId="7861">
        <row r="9">
          <cell r="A9" t="str">
            <v>A</v>
          </cell>
        </row>
      </sheetData>
      <sheetData sheetId="7862">
        <row r="9">
          <cell r="A9" t="str">
            <v>A</v>
          </cell>
        </row>
      </sheetData>
      <sheetData sheetId="7863">
        <row r="9">
          <cell r="A9" t="str">
            <v>A</v>
          </cell>
        </row>
      </sheetData>
      <sheetData sheetId="7864">
        <row r="9">
          <cell r="A9" t="str">
            <v>A</v>
          </cell>
        </row>
      </sheetData>
      <sheetData sheetId="7865">
        <row r="9">
          <cell r="A9" t="str">
            <v>A</v>
          </cell>
        </row>
      </sheetData>
      <sheetData sheetId="7866">
        <row r="9">
          <cell r="A9" t="str">
            <v>A</v>
          </cell>
        </row>
      </sheetData>
      <sheetData sheetId="7867">
        <row r="9">
          <cell r="A9" t="str">
            <v>A</v>
          </cell>
        </row>
      </sheetData>
      <sheetData sheetId="7868">
        <row r="9">
          <cell r="A9" t="str">
            <v>A</v>
          </cell>
        </row>
      </sheetData>
      <sheetData sheetId="7869">
        <row r="9">
          <cell r="A9" t="str">
            <v>A</v>
          </cell>
        </row>
      </sheetData>
      <sheetData sheetId="7870">
        <row r="9">
          <cell r="A9" t="str">
            <v>A</v>
          </cell>
        </row>
      </sheetData>
      <sheetData sheetId="7871">
        <row r="9">
          <cell r="A9" t="str">
            <v>A</v>
          </cell>
        </row>
      </sheetData>
      <sheetData sheetId="7872">
        <row r="9">
          <cell r="A9" t="str">
            <v>A</v>
          </cell>
        </row>
      </sheetData>
      <sheetData sheetId="7873">
        <row r="9">
          <cell r="A9" t="str">
            <v>A</v>
          </cell>
        </row>
      </sheetData>
      <sheetData sheetId="7874">
        <row r="9">
          <cell r="A9" t="str">
            <v>A</v>
          </cell>
        </row>
      </sheetData>
      <sheetData sheetId="7875">
        <row r="9">
          <cell r="A9" t="str">
            <v>A</v>
          </cell>
        </row>
      </sheetData>
      <sheetData sheetId="7876">
        <row r="9">
          <cell r="A9" t="str">
            <v>A</v>
          </cell>
        </row>
      </sheetData>
      <sheetData sheetId="7877">
        <row r="9">
          <cell r="A9" t="str">
            <v>A</v>
          </cell>
        </row>
      </sheetData>
      <sheetData sheetId="7878">
        <row r="9">
          <cell r="A9" t="str">
            <v>A</v>
          </cell>
        </row>
      </sheetData>
      <sheetData sheetId="7879">
        <row r="9">
          <cell r="A9" t="str">
            <v>A</v>
          </cell>
        </row>
      </sheetData>
      <sheetData sheetId="7880">
        <row r="9">
          <cell r="A9" t="str">
            <v>A</v>
          </cell>
        </row>
      </sheetData>
      <sheetData sheetId="7881">
        <row r="9">
          <cell r="A9" t="str">
            <v>A</v>
          </cell>
        </row>
      </sheetData>
      <sheetData sheetId="7882">
        <row r="9">
          <cell r="A9" t="str">
            <v>A</v>
          </cell>
        </row>
      </sheetData>
      <sheetData sheetId="7883">
        <row r="9">
          <cell r="A9" t="str">
            <v>A</v>
          </cell>
        </row>
      </sheetData>
      <sheetData sheetId="7884">
        <row r="9">
          <cell r="A9" t="str">
            <v>A</v>
          </cell>
        </row>
      </sheetData>
      <sheetData sheetId="7885">
        <row r="9">
          <cell r="A9" t="str">
            <v>A</v>
          </cell>
        </row>
      </sheetData>
      <sheetData sheetId="7886">
        <row r="9">
          <cell r="A9" t="str">
            <v>A</v>
          </cell>
        </row>
      </sheetData>
      <sheetData sheetId="7887">
        <row r="9">
          <cell r="A9" t="str">
            <v>A</v>
          </cell>
        </row>
      </sheetData>
      <sheetData sheetId="7888">
        <row r="9">
          <cell r="A9" t="str">
            <v>A</v>
          </cell>
        </row>
      </sheetData>
      <sheetData sheetId="7889">
        <row r="9">
          <cell r="A9" t="str">
            <v>A</v>
          </cell>
        </row>
      </sheetData>
      <sheetData sheetId="7890">
        <row r="9">
          <cell r="A9" t="str">
            <v>A</v>
          </cell>
        </row>
      </sheetData>
      <sheetData sheetId="7891">
        <row r="9">
          <cell r="A9" t="str">
            <v>A</v>
          </cell>
        </row>
      </sheetData>
      <sheetData sheetId="7892">
        <row r="9">
          <cell r="A9" t="str">
            <v>A</v>
          </cell>
        </row>
      </sheetData>
      <sheetData sheetId="7893">
        <row r="9">
          <cell r="A9" t="str">
            <v>A</v>
          </cell>
        </row>
      </sheetData>
      <sheetData sheetId="7894">
        <row r="9">
          <cell r="A9" t="str">
            <v>A</v>
          </cell>
        </row>
      </sheetData>
      <sheetData sheetId="7895">
        <row r="9">
          <cell r="A9" t="str">
            <v>A</v>
          </cell>
        </row>
      </sheetData>
      <sheetData sheetId="7896">
        <row r="9">
          <cell r="A9" t="str">
            <v>A</v>
          </cell>
        </row>
      </sheetData>
      <sheetData sheetId="7897">
        <row r="9">
          <cell r="A9" t="str">
            <v>A</v>
          </cell>
        </row>
      </sheetData>
      <sheetData sheetId="7898">
        <row r="9">
          <cell r="A9" t="str">
            <v>A</v>
          </cell>
        </row>
      </sheetData>
      <sheetData sheetId="7899">
        <row r="9">
          <cell r="A9" t="str">
            <v>A</v>
          </cell>
        </row>
      </sheetData>
      <sheetData sheetId="7900">
        <row r="9">
          <cell r="A9" t="str">
            <v>A</v>
          </cell>
        </row>
      </sheetData>
      <sheetData sheetId="7901">
        <row r="9">
          <cell r="A9" t="str">
            <v>A</v>
          </cell>
        </row>
      </sheetData>
      <sheetData sheetId="7902">
        <row r="9">
          <cell r="A9" t="str">
            <v>A</v>
          </cell>
        </row>
      </sheetData>
      <sheetData sheetId="7903">
        <row r="9">
          <cell r="A9" t="str">
            <v>A</v>
          </cell>
        </row>
      </sheetData>
      <sheetData sheetId="7904">
        <row r="9">
          <cell r="A9" t="str">
            <v>A</v>
          </cell>
        </row>
      </sheetData>
      <sheetData sheetId="7905">
        <row r="9">
          <cell r="A9" t="str">
            <v>A</v>
          </cell>
        </row>
      </sheetData>
      <sheetData sheetId="7906">
        <row r="9">
          <cell r="A9" t="str">
            <v>A</v>
          </cell>
        </row>
      </sheetData>
      <sheetData sheetId="7907">
        <row r="9">
          <cell r="A9" t="str">
            <v>A</v>
          </cell>
        </row>
      </sheetData>
      <sheetData sheetId="7908">
        <row r="9">
          <cell r="A9" t="str">
            <v>A</v>
          </cell>
        </row>
      </sheetData>
      <sheetData sheetId="7909">
        <row r="9">
          <cell r="A9" t="str">
            <v>A</v>
          </cell>
        </row>
      </sheetData>
      <sheetData sheetId="7910">
        <row r="9">
          <cell r="A9" t="str">
            <v>A</v>
          </cell>
        </row>
      </sheetData>
      <sheetData sheetId="7911">
        <row r="9">
          <cell r="A9" t="str">
            <v>A</v>
          </cell>
        </row>
      </sheetData>
      <sheetData sheetId="7912">
        <row r="9">
          <cell r="A9" t="str">
            <v>A</v>
          </cell>
        </row>
      </sheetData>
      <sheetData sheetId="7913">
        <row r="9">
          <cell r="A9" t="str">
            <v>A</v>
          </cell>
        </row>
      </sheetData>
      <sheetData sheetId="7914">
        <row r="9">
          <cell r="A9" t="str">
            <v>A</v>
          </cell>
        </row>
      </sheetData>
      <sheetData sheetId="7915">
        <row r="9">
          <cell r="A9" t="str">
            <v>A</v>
          </cell>
        </row>
      </sheetData>
      <sheetData sheetId="7916">
        <row r="9">
          <cell r="A9" t="str">
            <v>A</v>
          </cell>
        </row>
      </sheetData>
      <sheetData sheetId="7917">
        <row r="9">
          <cell r="A9" t="str">
            <v>A</v>
          </cell>
        </row>
      </sheetData>
      <sheetData sheetId="7918">
        <row r="9">
          <cell r="A9" t="str">
            <v>A</v>
          </cell>
        </row>
      </sheetData>
      <sheetData sheetId="7919">
        <row r="9">
          <cell r="A9" t="str">
            <v>A</v>
          </cell>
        </row>
      </sheetData>
      <sheetData sheetId="7920">
        <row r="9">
          <cell r="A9" t="str">
            <v>A</v>
          </cell>
        </row>
      </sheetData>
      <sheetData sheetId="7921">
        <row r="9">
          <cell r="A9" t="str">
            <v>A</v>
          </cell>
        </row>
      </sheetData>
      <sheetData sheetId="7922">
        <row r="9">
          <cell r="A9" t="str">
            <v>A</v>
          </cell>
        </row>
      </sheetData>
      <sheetData sheetId="7923">
        <row r="9">
          <cell r="A9" t="str">
            <v>A</v>
          </cell>
        </row>
      </sheetData>
      <sheetData sheetId="7924">
        <row r="9">
          <cell r="A9" t="str">
            <v>A</v>
          </cell>
        </row>
      </sheetData>
      <sheetData sheetId="7925">
        <row r="9">
          <cell r="A9" t="str">
            <v>A</v>
          </cell>
        </row>
      </sheetData>
      <sheetData sheetId="7926">
        <row r="9">
          <cell r="A9" t="str">
            <v>A</v>
          </cell>
        </row>
      </sheetData>
      <sheetData sheetId="7927">
        <row r="9">
          <cell r="A9" t="str">
            <v>A</v>
          </cell>
        </row>
      </sheetData>
      <sheetData sheetId="7928">
        <row r="9">
          <cell r="A9" t="str">
            <v>A</v>
          </cell>
        </row>
      </sheetData>
      <sheetData sheetId="7929">
        <row r="9">
          <cell r="A9" t="str">
            <v>A</v>
          </cell>
        </row>
      </sheetData>
      <sheetData sheetId="7930">
        <row r="9">
          <cell r="A9" t="str">
            <v>A</v>
          </cell>
        </row>
      </sheetData>
      <sheetData sheetId="7931">
        <row r="9">
          <cell r="A9" t="str">
            <v>A</v>
          </cell>
        </row>
      </sheetData>
      <sheetData sheetId="7932">
        <row r="9">
          <cell r="A9" t="str">
            <v>A</v>
          </cell>
        </row>
      </sheetData>
      <sheetData sheetId="7933">
        <row r="9">
          <cell r="A9" t="str">
            <v>A</v>
          </cell>
        </row>
      </sheetData>
      <sheetData sheetId="7934">
        <row r="9">
          <cell r="A9" t="str">
            <v>A</v>
          </cell>
        </row>
      </sheetData>
      <sheetData sheetId="7935">
        <row r="9">
          <cell r="A9" t="str">
            <v>A</v>
          </cell>
        </row>
      </sheetData>
      <sheetData sheetId="7936">
        <row r="9">
          <cell r="A9" t="str">
            <v>A</v>
          </cell>
        </row>
      </sheetData>
      <sheetData sheetId="7937">
        <row r="9">
          <cell r="A9" t="str">
            <v>A</v>
          </cell>
        </row>
      </sheetData>
      <sheetData sheetId="7938">
        <row r="9">
          <cell r="A9" t="str">
            <v>A</v>
          </cell>
        </row>
      </sheetData>
      <sheetData sheetId="7939">
        <row r="9">
          <cell r="A9" t="str">
            <v>A</v>
          </cell>
        </row>
      </sheetData>
      <sheetData sheetId="7940">
        <row r="9">
          <cell r="A9" t="str">
            <v>A</v>
          </cell>
        </row>
      </sheetData>
      <sheetData sheetId="7941">
        <row r="9">
          <cell r="A9" t="str">
            <v>A</v>
          </cell>
        </row>
      </sheetData>
      <sheetData sheetId="7942">
        <row r="9">
          <cell r="A9" t="str">
            <v>A</v>
          </cell>
        </row>
      </sheetData>
      <sheetData sheetId="7943">
        <row r="9">
          <cell r="A9" t="str">
            <v>A</v>
          </cell>
        </row>
      </sheetData>
      <sheetData sheetId="7944">
        <row r="9">
          <cell r="A9" t="str">
            <v>A</v>
          </cell>
        </row>
      </sheetData>
      <sheetData sheetId="7945">
        <row r="9">
          <cell r="A9" t="str">
            <v>A</v>
          </cell>
        </row>
      </sheetData>
      <sheetData sheetId="7946">
        <row r="9">
          <cell r="A9" t="str">
            <v>A</v>
          </cell>
        </row>
      </sheetData>
      <sheetData sheetId="7947">
        <row r="9">
          <cell r="A9" t="str">
            <v>A</v>
          </cell>
        </row>
      </sheetData>
      <sheetData sheetId="7948">
        <row r="9">
          <cell r="A9" t="str">
            <v>A</v>
          </cell>
        </row>
      </sheetData>
      <sheetData sheetId="7949">
        <row r="9">
          <cell r="A9" t="str">
            <v>A</v>
          </cell>
        </row>
      </sheetData>
      <sheetData sheetId="7950">
        <row r="9">
          <cell r="A9" t="str">
            <v>A</v>
          </cell>
        </row>
      </sheetData>
      <sheetData sheetId="7951">
        <row r="9">
          <cell r="A9" t="str">
            <v>A</v>
          </cell>
        </row>
      </sheetData>
      <sheetData sheetId="7952">
        <row r="9">
          <cell r="A9" t="str">
            <v>A</v>
          </cell>
        </row>
      </sheetData>
      <sheetData sheetId="7953">
        <row r="9">
          <cell r="A9" t="str">
            <v>A</v>
          </cell>
        </row>
      </sheetData>
      <sheetData sheetId="7954">
        <row r="4">
          <cell r="A4" t="str">
            <v>BẢNG TÍNH TOÁN, ĐO BÓC KHỐI LƯỢNG HOÀN THÀNH ĐƯA VÀO QUYẾT TOÁN</v>
          </cell>
        </row>
      </sheetData>
      <sheetData sheetId="7955">
        <row r="9">
          <cell r="A9" t="str">
            <v>A</v>
          </cell>
        </row>
      </sheetData>
      <sheetData sheetId="7956">
        <row r="4">
          <cell r="A4" t="str">
            <v>BẢNG TÍNH TOÁN, ĐO BÓC KHỐI LƯỢNG HOÀN THÀNH ĐƯA VÀO QUYẾT TOÁN</v>
          </cell>
        </row>
      </sheetData>
      <sheetData sheetId="7957">
        <row r="9">
          <cell r="A9" t="str">
            <v>A</v>
          </cell>
        </row>
      </sheetData>
      <sheetData sheetId="7958">
        <row r="9">
          <cell r="A9" t="str">
            <v>A</v>
          </cell>
        </row>
      </sheetData>
      <sheetData sheetId="7959">
        <row r="9">
          <cell r="A9" t="str">
            <v>A</v>
          </cell>
        </row>
      </sheetData>
      <sheetData sheetId="7960">
        <row r="9">
          <cell r="A9" t="str">
            <v>A</v>
          </cell>
        </row>
      </sheetData>
      <sheetData sheetId="7961">
        <row r="9">
          <cell r="A9" t="str">
            <v>A</v>
          </cell>
        </row>
      </sheetData>
      <sheetData sheetId="7962">
        <row r="9">
          <cell r="A9" t="str">
            <v>A</v>
          </cell>
        </row>
      </sheetData>
      <sheetData sheetId="7963">
        <row r="9">
          <cell r="A9" t="str">
            <v>A</v>
          </cell>
        </row>
      </sheetData>
      <sheetData sheetId="7964">
        <row r="9">
          <cell r="A9" t="str">
            <v>A</v>
          </cell>
        </row>
      </sheetData>
      <sheetData sheetId="7965">
        <row r="9">
          <cell r="A9" t="str">
            <v>A</v>
          </cell>
        </row>
      </sheetData>
      <sheetData sheetId="7966">
        <row r="9">
          <cell r="A9" t="str">
            <v>A</v>
          </cell>
        </row>
      </sheetData>
      <sheetData sheetId="7967">
        <row r="9">
          <cell r="A9" t="str">
            <v>A</v>
          </cell>
        </row>
      </sheetData>
      <sheetData sheetId="7968">
        <row r="9">
          <cell r="A9" t="str">
            <v>A</v>
          </cell>
        </row>
      </sheetData>
      <sheetData sheetId="7969">
        <row r="9">
          <cell r="A9" t="str">
            <v>A</v>
          </cell>
        </row>
      </sheetData>
      <sheetData sheetId="7970">
        <row r="9">
          <cell r="A9" t="str">
            <v>A</v>
          </cell>
        </row>
      </sheetData>
      <sheetData sheetId="7971">
        <row r="9">
          <cell r="A9" t="str">
            <v>A</v>
          </cell>
        </row>
      </sheetData>
      <sheetData sheetId="7972">
        <row r="9">
          <cell r="A9" t="str">
            <v>A</v>
          </cell>
        </row>
      </sheetData>
      <sheetData sheetId="7973">
        <row r="9">
          <cell r="A9" t="str">
            <v>A</v>
          </cell>
        </row>
      </sheetData>
      <sheetData sheetId="7974">
        <row r="9">
          <cell r="A9" t="str">
            <v>A</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9">
          <cell r="A9" t="str">
            <v>A</v>
          </cell>
        </row>
      </sheetData>
      <sheetData sheetId="7978">
        <row r="9">
          <cell r="A9" t="str">
            <v>A</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9">
          <cell r="A9" t="str">
            <v>A</v>
          </cell>
        </row>
      </sheetData>
      <sheetData sheetId="7982">
        <row r="9">
          <cell r="A9" t="str">
            <v>A</v>
          </cell>
        </row>
      </sheetData>
      <sheetData sheetId="7983">
        <row r="9">
          <cell r="A9" t="str">
            <v>A</v>
          </cell>
        </row>
      </sheetData>
      <sheetData sheetId="7984">
        <row r="9">
          <cell r="A9" t="str">
            <v>A</v>
          </cell>
        </row>
      </sheetData>
      <sheetData sheetId="7985">
        <row r="9">
          <cell r="A9" t="str">
            <v>A</v>
          </cell>
        </row>
      </sheetData>
      <sheetData sheetId="7986">
        <row r="4">
          <cell r="A4" t="str">
            <v>BẢNG TÍNH TOÁN, ĐO BÓC KHỐI LƯỢNG HOÀN THÀNH ĐƯA VÀO QUYẾT TOÁN</v>
          </cell>
        </row>
      </sheetData>
      <sheetData sheetId="7987">
        <row r="9">
          <cell r="A9" t="str">
            <v>A</v>
          </cell>
        </row>
      </sheetData>
      <sheetData sheetId="7988">
        <row r="9">
          <cell r="A9" t="str">
            <v>A</v>
          </cell>
        </row>
      </sheetData>
      <sheetData sheetId="7989">
        <row r="9">
          <cell r="A9" t="str">
            <v>A</v>
          </cell>
        </row>
      </sheetData>
      <sheetData sheetId="7990">
        <row r="9">
          <cell r="A9" t="str">
            <v>A</v>
          </cell>
        </row>
      </sheetData>
      <sheetData sheetId="7991">
        <row r="9">
          <cell r="A9" t="str">
            <v>A</v>
          </cell>
        </row>
      </sheetData>
      <sheetData sheetId="7992">
        <row r="9">
          <cell r="A9" t="str">
            <v>A</v>
          </cell>
        </row>
      </sheetData>
      <sheetData sheetId="7993">
        <row r="9">
          <cell r="A9" t="str">
            <v>A</v>
          </cell>
        </row>
      </sheetData>
      <sheetData sheetId="7994">
        <row r="9">
          <cell r="A9" t="str">
            <v>A</v>
          </cell>
        </row>
      </sheetData>
      <sheetData sheetId="7995">
        <row r="9">
          <cell r="A9" t="str">
            <v>A</v>
          </cell>
        </row>
      </sheetData>
      <sheetData sheetId="7996">
        <row r="9">
          <cell r="A9" t="str">
            <v>A</v>
          </cell>
        </row>
      </sheetData>
      <sheetData sheetId="7997">
        <row r="9">
          <cell r="A9" t="str">
            <v>A</v>
          </cell>
        </row>
      </sheetData>
      <sheetData sheetId="7998">
        <row r="9">
          <cell r="A9" t="str">
            <v>A</v>
          </cell>
        </row>
      </sheetData>
      <sheetData sheetId="7999">
        <row r="9">
          <cell r="A9" t="str">
            <v>A</v>
          </cell>
        </row>
      </sheetData>
      <sheetData sheetId="8000">
        <row r="9">
          <cell r="A9" t="str">
            <v>A</v>
          </cell>
        </row>
      </sheetData>
      <sheetData sheetId="8001">
        <row r="9">
          <cell r="A9" t="str">
            <v>A</v>
          </cell>
        </row>
      </sheetData>
      <sheetData sheetId="8002">
        <row r="9">
          <cell r="A9" t="str">
            <v>A</v>
          </cell>
        </row>
      </sheetData>
      <sheetData sheetId="8003">
        <row r="4">
          <cell r="A4" t="str">
            <v>BẢNG TÍNH TOÁN, ĐO BÓC KHỐI LƯỢNG HOÀN THÀNH ĐƯA VÀO QUYẾT TOÁN</v>
          </cell>
        </row>
      </sheetData>
      <sheetData sheetId="8004">
        <row r="9">
          <cell r="A9" t="str">
            <v>A</v>
          </cell>
        </row>
      </sheetData>
      <sheetData sheetId="8005">
        <row r="9">
          <cell r="A9" t="str">
            <v>A</v>
          </cell>
        </row>
      </sheetData>
      <sheetData sheetId="8006">
        <row r="9">
          <cell r="A9" t="str">
            <v>A</v>
          </cell>
        </row>
      </sheetData>
      <sheetData sheetId="8007">
        <row r="9">
          <cell r="A9" t="str">
            <v>A</v>
          </cell>
        </row>
      </sheetData>
      <sheetData sheetId="8008">
        <row r="9">
          <cell r="A9" t="str">
            <v>A</v>
          </cell>
        </row>
      </sheetData>
      <sheetData sheetId="8009">
        <row r="9">
          <cell r="A9" t="str">
            <v>A</v>
          </cell>
        </row>
      </sheetData>
      <sheetData sheetId="8010">
        <row r="9">
          <cell r="A9" t="str">
            <v>A</v>
          </cell>
        </row>
      </sheetData>
      <sheetData sheetId="8011">
        <row r="9">
          <cell r="A9" t="str">
            <v>A</v>
          </cell>
        </row>
      </sheetData>
      <sheetData sheetId="8012">
        <row r="9">
          <cell r="A9" t="str">
            <v>A</v>
          </cell>
        </row>
      </sheetData>
      <sheetData sheetId="8013">
        <row r="9">
          <cell r="A9" t="str">
            <v>A</v>
          </cell>
        </row>
      </sheetData>
      <sheetData sheetId="8014">
        <row r="9">
          <cell r="A9" t="str">
            <v>A</v>
          </cell>
        </row>
      </sheetData>
      <sheetData sheetId="8015">
        <row r="9">
          <cell r="A9" t="str">
            <v>A</v>
          </cell>
        </row>
      </sheetData>
      <sheetData sheetId="8016">
        <row r="9">
          <cell r="A9" t="str">
            <v>A</v>
          </cell>
        </row>
      </sheetData>
      <sheetData sheetId="8017">
        <row r="9">
          <cell r="A9" t="str">
            <v>A</v>
          </cell>
        </row>
      </sheetData>
      <sheetData sheetId="8018">
        <row r="9">
          <cell r="A9" t="str">
            <v>A</v>
          </cell>
        </row>
      </sheetData>
      <sheetData sheetId="8019">
        <row r="9">
          <cell r="A9" t="str">
            <v>A</v>
          </cell>
        </row>
      </sheetData>
      <sheetData sheetId="8020">
        <row r="9">
          <cell r="A9" t="str">
            <v>A</v>
          </cell>
        </row>
      </sheetData>
      <sheetData sheetId="8021">
        <row r="9">
          <cell r="A9" t="str">
            <v>A</v>
          </cell>
        </row>
      </sheetData>
      <sheetData sheetId="8022">
        <row r="9">
          <cell r="A9" t="str">
            <v>A</v>
          </cell>
        </row>
      </sheetData>
      <sheetData sheetId="8023">
        <row r="9">
          <cell r="A9" t="str">
            <v>A</v>
          </cell>
        </row>
      </sheetData>
      <sheetData sheetId="8024">
        <row r="9">
          <cell r="A9" t="str">
            <v>A</v>
          </cell>
        </row>
      </sheetData>
      <sheetData sheetId="8025">
        <row r="4">
          <cell r="A4" t="str">
            <v>BẢNG TÍNH TOÁN, ĐO BÓC KHỐI LƯỢNG HOÀN THÀNH ĐƯA VÀO QUYẾT TOÁN</v>
          </cell>
        </row>
      </sheetData>
      <sheetData sheetId="8026">
        <row r="9">
          <cell r="A9" t="str">
            <v>A</v>
          </cell>
        </row>
      </sheetData>
      <sheetData sheetId="8027">
        <row r="4">
          <cell r="A4" t="str">
            <v>BẢNG TÍNH TOÁN, ĐO BÓC KHỐI LƯỢNG HOÀN THÀNH ĐƯA VÀO QUYẾT TOÁN</v>
          </cell>
        </row>
      </sheetData>
      <sheetData sheetId="8028">
        <row r="9">
          <cell r="A9" t="str">
            <v>A</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9">
          <cell r="A9" t="str">
            <v>A</v>
          </cell>
        </row>
      </sheetData>
      <sheetData sheetId="8033">
        <row r="4">
          <cell r="A4" t="str">
            <v>BẢNG TÍNH TOÁN, ĐO BÓC KHỐI LƯỢNG HOÀN THÀNH ĐƯA VÀO QUYẾT TOÁN</v>
          </cell>
        </row>
      </sheetData>
      <sheetData sheetId="8034">
        <row r="9">
          <cell r="A9" t="str">
            <v>A</v>
          </cell>
        </row>
      </sheetData>
      <sheetData sheetId="8035">
        <row r="4">
          <cell r="A4" t="str">
            <v>BẢNG TÍNH TOÁN, ĐO BÓC KHỐI LƯỢNG HOÀN THÀNH ĐƯA VÀO QUYẾT TOÁN</v>
          </cell>
        </row>
      </sheetData>
      <sheetData sheetId="8036">
        <row r="9">
          <cell r="A9" t="str">
            <v>A</v>
          </cell>
        </row>
      </sheetData>
      <sheetData sheetId="8037">
        <row r="4">
          <cell r="A4" t="str">
            <v>BẢNG TÍNH TOÁN, ĐO BÓC KHỐI LƯỢNG HOÀN THÀNH ĐƯA VÀO QUYẾT TOÁN</v>
          </cell>
        </row>
      </sheetData>
      <sheetData sheetId="8038">
        <row r="9">
          <cell r="A9" t="str">
            <v>A</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9">
          <cell r="A9" t="str">
            <v>A</v>
          </cell>
        </row>
      </sheetData>
      <sheetData sheetId="8042">
        <row r="4">
          <cell r="A4" t="str">
            <v>BẢNG TÍNH TOÁN, ĐO BÓC KHỐI LƯỢNG HOÀN THÀNH ĐƯA VÀO QUYẾT TOÁN</v>
          </cell>
        </row>
      </sheetData>
      <sheetData sheetId="8043">
        <row r="9">
          <cell r="A9" t="str">
            <v>A</v>
          </cell>
        </row>
      </sheetData>
      <sheetData sheetId="8044">
        <row r="4">
          <cell r="A4" t="str">
            <v>BẢNG TÍNH TOÁN, ĐO BÓC KHỐI LƯỢNG HOÀN THÀNH ĐƯA VÀO QUYẾT TOÁN</v>
          </cell>
        </row>
      </sheetData>
      <sheetData sheetId="8045">
        <row r="9">
          <cell r="A9" t="str">
            <v>A</v>
          </cell>
        </row>
      </sheetData>
      <sheetData sheetId="8046">
        <row r="4">
          <cell r="A4" t="str">
            <v>BẢNG TÍNH TOÁN, ĐO BÓC KHỐI LƯỢNG HOÀN THÀNH ĐƯA VÀO QUYẾT TOÁN</v>
          </cell>
        </row>
      </sheetData>
      <sheetData sheetId="8047">
        <row r="9">
          <cell r="A9" t="str">
            <v>A</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9">
          <cell r="A9" t="str">
            <v>A</v>
          </cell>
        </row>
      </sheetData>
      <sheetData sheetId="8052">
        <row r="4">
          <cell r="A4" t="str">
            <v>BẢNG TÍNH TOÁN, ĐO BÓC KHỐI LƯỢNG HOÀN THÀNH ĐƯA VÀO QUYẾT TOÁN</v>
          </cell>
        </row>
      </sheetData>
      <sheetData sheetId="8053">
        <row r="9">
          <cell r="A9" t="str">
            <v>A</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9">
          <cell r="A9" t="str">
            <v>A</v>
          </cell>
        </row>
      </sheetData>
      <sheetData sheetId="8060">
        <row r="9">
          <cell r="A9" t="str">
            <v>A</v>
          </cell>
        </row>
      </sheetData>
      <sheetData sheetId="8061">
        <row r="9">
          <cell r="A9" t="str">
            <v>A</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9">
          <cell r="A9" t="str">
            <v>A</v>
          </cell>
        </row>
      </sheetData>
      <sheetData sheetId="8067">
        <row r="9">
          <cell r="A9" t="str">
            <v>A</v>
          </cell>
        </row>
      </sheetData>
      <sheetData sheetId="8068">
        <row r="4">
          <cell r="A4" t="str">
            <v>BẢNG TÍNH TOÁN, ĐO BÓC KHỐI LƯỢNG HOÀN THÀNH ĐƯA VÀO QUYẾT TOÁN</v>
          </cell>
        </row>
      </sheetData>
      <sheetData sheetId="8069">
        <row r="9">
          <cell r="A9" t="str">
            <v>A</v>
          </cell>
        </row>
      </sheetData>
      <sheetData sheetId="8070">
        <row r="9">
          <cell r="A9" t="str">
            <v>A</v>
          </cell>
        </row>
      </sheetData>
      <sheetData sheetId="8071">
        <row r="9">
          <cell r="A9" t="str">
            <v>A</v>
          </cell>
        </row>
      </sheetData>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9">
          <cell r="A9" t="str">
            <v>A</v>
          </cell>
        </row>
      </sheetData>
      <sheetData sheetId="8104">
        <row r="9">
          <cell r="A9" t="str">
            <v>A</v>
          </cell>
        </row>
      </sheetData>
      <sheetData sheetId="8105">
        <row r="9">
          <cell r="A9" t="str">
            <v>A</v>
          </cell>
        </row>
      </sheetData>
      <sheetData sheetId="8106">
        <row r="4">
          <cell r="A4" t="str">
            <v>BẢNG TÍNH TOÁN, ĐO BÓC KHỐI LƯỢNG HOÀN THÀNH ĐƯA VÀO QUYẾT TOÁN</v>
          </cell>
        </row>
      </sheetData>
      <sheetData sheetId="8107">
        <row r="9">
          <cell r="A9" t="str">
            <v>A</v>
          </cell>
        </row>
      </sheetData>
      <sheetData sheetId="8108">
        <row r="9">
          <cell r="A9" t="str">
            <v>A</v>
          </cell>
        </row>
      </sheetData>
      <sheetData sheetId="8109">
        <row r="9">
          <cell r="A9" t="str">
            <v>A</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9">
          <cell r="A9" t="str">
            <v>A</v>
          </cell>
        </row>
      </sheetData>
      <sheetData sheetId="8113">
        <row r="9">
          <cell r="A9" t="str">
            <v>A</v>
          </cell>
        </row>
      </sheetData>
      <sheetData sheetId="8114">
        <row r="9">
          <cell r="A9" t="str">
            <v>A</v>
          </cell>
        </row>
      </sheetData>
      <sheetData sheetId="8115">
        <row r="9">
          <cell r="A9" t="str">
            <v>A</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9">
          <cell r="A9" t="str">
            <v>A</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row r="9">
          <cell r="A9" t="str">
            <v>A</v>
          </cell>
        </row>
      </sheetData>
      <sheetData sheetId="8137">
        <row r="9">
          <cell r="A9" t="str">
            <v>A</v>
          </cell>
        </row>
      </sheetData>
      <sheetData sheetId="8138"/>
      <sheetData sheetId="8139"/>
      <sheetData sheetId="8140"/>
      <sheetData sheetId="8141"/>
      <sheetData sheetId="8142"/>
      <sheetData sheetId="8143"/>
      <sheetData sheetId="8144"/>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row r="9">
          <cell r="A9" t="str">
            <v>A</v>
          </cell>
        </row>
      </sheetData>
      <sheetData sheetId="8162">
        <row r="4">
          <cell r="A4" t="str">
            <v>BẢNG TÍNH TOÁN, ĐO BÓC KHỐI LƯỢNG HOÀN THÀNH ĐƯA VÀO QUYẾT TOÁN</v>
          </cell>
        </row>
      </sheetData>
      <sheetData sheetId="8163">
        <row r="9">
          <cell r="A9" t="str">
            <v>A</v>
          </cell>
        </row>
      </sheetData>
      <sheetData sheetId="8164">
        <row r="9">
          <cell r="A9" t="str">
            <v>A</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9">
          <cell r="A9" t="str">
            <v>A</v>
          </cell>
        </row>
      </sheetData>
      <sheetData sheetId="8170">
        <row r="4">
          <cell r="A4" t="str">
            <v>BẢNG TÍNH TOÁN, ĐO BÓC KHỐI LƯỢNG HOÀN THÀNH ĐƯA VÀO QUYẾT TOÁN</v>
          </cell>
        </row>
      </sheetData>
      <sheetData sheetId="8171">
        <row r="9">
          <cell r="A9" t="str">
            <v>A</v>
          </cell>
        </row>
      </sheetData>
      <sheetData sheetId="8172">
        <row r="9">
          <cell r="A9" t="str">
            <v>A</v>
          </cell>
        </row>
      </sheetData>
      <sheetData sheetId="8173">
        <row r="9">
          <cell r="A9" t="str">
            <v>A</v>
          </cell>
        </row>
      </sheetData>
      <sheetData sheetId="8174">
        <row r="9">
          <cell r="A9" t="str">
            <v>A</v>
          </cell>
        </row>
      </sheetData>
      <sheetData sheetId="8175">
        <row r="9">
          <cell r="A9" t="str">
            <v>A</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9">
          <cell r="A9" t="str">
            <v>A</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9">
          <cell r="A9" t="str">
            <v>A</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9">
          <cell r="A9" t="str">
            <v>A</v>
          </cell>
        </row>
      </sheetData>
      <sheetData sheetId="8214">
        <row r="9">
          <cell r="A9" t="str">
            <v>A</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9">
          <cell r="A9" t="str">
            <v>A</v>
          </cell>
        </row>
      </sheetData>
      <sheetData sheetId="8224">
        <row r="9">
          <cell r="A9" t="str">
            <v>A</v>
          </cell>
        </row>
      </sheetData>
      <sheetData sheetId="8225">
        <row r="9">
          <cell r="A9" t="str">
            <v>A</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9">
          <cell r="A9" t="str">
            <v>A</v>
          </cell>
        </row>
      </sheetData>
      <sheetData sheetId="8231">
        <row r="9">
          <cell r="A9" t="str">
            <v>A</v>
          </cell>
        </row>
      </sheetData>
      <sheetData sheetId="8232">
        <row r="9">
          <cell r="A9" t="str">
            <v>A</v>
          </cell>
        </row>
      </sheetData>
      <sheetData sheetId="8233">
        <row r="9">
          <cell r="A9" t="str">
            <v>A</v>
          </cell>
        </row>
      </sheetData>
      <sheetData sheetId="8234">
        <row r="9">
          <cell r="A9" t="str">
            <v>A</v>
          </cell>
        </row>
      </sheetData>
      <sheetData sheetId="8235">
        <row r="9">
          <cell r="A9" t="str">
            <v>A</v>
          </cell>
        </row>
      </sheetData>
      <sheetData sheetId="8236">
        <row r="9">
          <cell r="A9" t="str">
            <v>A</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9">
          <cell r="A9" t="str">
            <v>A</v>
          </cell>
        </row>
      </sheetData>
      <sheetData sheetId="8240">
        <row r="9">
          <cell r="A9" t="str">
            <v>A</v>
          </cell>
        </row>
      </sheetData>
      <sheetData sheetId="8241">
        <row r="9">
          <cell r="A9" t="str">
            <v>A</v>
          </cell>
        </row>
      </sheetData>
      <sheetData sheetId="8242">
        <row r="9">
          <cell r="A9" t="str">
            <v>A</v>
          </cell>
        </row>
      </sheetData>
      <sheetData sheetId="8243">
        <row r="9">
          <cell r="A9" t="str">
            <v>A</v>
          </cell>
        </row>
      </sheetData>
      <sheetData sheetId="8244">
        <row r="9">
          <cell r="A9" t="str">
            <v>A</v>
          </cell>
        </row>
      </sheetData>
      <sheetData sheetId="8245">
        <row r="9">
          <cell r="A9" t="str">
            <v>A</v>
          </cell>
        </row>
      </sheetData>
      <sheetData sheetId="8246">
        <row r="9">
          <cell r="A9" t="str">
            <v>A</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9">
          <cell r="A9" t="str">
            <v>A</v>
          </cell>
        </row>
      </sheetData>
      <sheetData sheetId="8252">
        <row r="9">
          <cell r="A9" t="str">
            <v>A</v>
          </cell>
        </row>
      </sheetData>
      <sheetData sheetId="8253">
        <row r="9">
          <cell r="A9" t="str">
            <v>A</v>
          </cell>
        </row>
      </sheetData>
      <sheetData sheetId="8254">
        <row r="9">
          <cell r="A9" t="str">
            <v>A</v>
          </cell>
        </row>
      </sheetData>
      <sheetData sheetId="8255">
        <row r="9">
          <cell r="A9" t="str">
            <v>A</v>
          </cell>
        </row>
      </sheetData>
      <sheetData sheetId="8256">
        <row r="9">
          <cell r="A9" t="str">
            <v>A</v>
          </cell>
        </row>
      </sheetData>
      <sheetData sheetId="8257">
        <row r="4">
          <cell r="A4" t="str">
            <v>BẢNG TÍNH TOÁN, ĐO BÓC KHỐI LƯỢNG HOÀN THÀNH ĐƯA VÀO QUYẾT TOÁN</v>
          </cell>
        </row>
      </sheetData>
      <sheetData sheetId="8258">
        <row r="9">
          <cell r="A9" t="str">
            <v>A</v>
          </cell>
        </row>
      </sheetData>
      <sheetData sheetId="8259">
        <row r="9">
          <cell r="A9" t="str">
            <v>A</v>
          </cell>
        </row>
      </sheetData>
      <sheetData sheetId="8260">
        <row r="9">
          <cell r="A9" t="str">
            <v>A</v>
          </cell>
        </row>
      </sheetData>
      <sheetData sheetId="8261">
        <row r="9">
          <cell r="A9" t="str">
            <v>A</v>
          </cell>
        </row>
      </sheetData>
      <sheetData sheetId="8262">
        <row r="9">
          <cell r="A9" t="str">
            <v>A</v>
          </cell>
        </row>
      </sheetData>
      <sheetData sheetId="8263">
        <row r="9">
          <cell r="A9" t="str">
            <v>A</v>
          </cell>
        </row>
      </sheetData>
      <sheetData sheetId="8264">
        <row r="9">
          <cell r="A9" t="str">
            <v>A</v>
          </cell>
        </row>
      </sheetData>
      <sheetData sheetId="8265">
        <row r="9">
          <cell r="A9" t="str">
            <v>A</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9">
          <cell r="A9" t="str">
            <v>A</v>
          </cell>
        </row>
      </sheetData>
      <sheetData sheetId="8269">
        <row r="4">
          <cell r="A4" t="str">
            <v>BẢNG TÍNH TOÁN, ĐO BÓC KHỐI LƯỢNG HOÀN THÀNH ĐƯA VÀO QUYẾT TOÁN</v>
          </cell>
        </row>
      </sheetData>
      <sheetData sheetId="8270">
        <row r="9">
          <cell r="A9" t="str">
            <v>A</v>
          </cell>
        </row>
      </sheetData>
      <sheetData sheetId="8271">
        <row r="9">
          <cell r="A9" t="str">
            <v>A</v>
          </cell>
        </row>
      </sheetData>
      <sheetData sheetId="8272">
        <row r="9">
          <cell r="A9" t="str">
            <v>A</v>
          </cell>
        </row>
      </sheetData>
      <sheetData sheetId="8273">
        <row r="9">
          <cell r="A9" t="str">
            <v>A</v>
          </cell>
        </row>
      </sheetData>
      <sheetData sheetId="8274">
        <row r="9">
          <cell r="A9" t="str">
            <v>A</v>
          </cell>
        </row>
      </sheetData>
      <sheetData sheetId="8275">
        <row r="9">
          <cell r="A9" t="str">
            <v>A</v>
          </cell>
        </row>
      </sheetData>
      <sheetData sheetId="8276">
        <row r="9">
          <cell r="A9" t="str">
            <v>A</v>
          </cell>
        </row>
      </sheetData>
      <sheetData sheetId="8277">
        <row r="9">
          <cell r="A9" t="str">
            <v>A</v>
          </cell>
        </row>
      </sheetData>
      <sheetData sheetId="8278">
        <row r="9">
          <cell r="A9" t="str">
            <v>A</v>
          </cell>
        </row>
      </sheetData>
      <sheetData sheetId="8279">
        <row r="9">
          <cell r="A9" t="str">
            <v>A</v>
          </cell>
        </row>
      </sheetData>
      <sheetData sheetId="8280">
        <row r="9">
          <cell r="A9" t="str">
            <v>A</v>
          </cell>
        </row>
      </sheetData>
      <sheetData sheetId="8281">
        <row r="9">
          <cell r="A9" t="str">
            <v>A</v>
          </cell>
        </row>
      </sheetData>
      <sheetData sheetId="8282">
        <row r="9">
          <cell r="A9" t="str">
            <v>A</v>
          </cell>
        </row>
      </sheetData>
      <sheetData sheetId="8283">
        <row r="9">
          <cell r="A9" t="str">
            <v>A</v>
          </cell>
        </row>
      </sheetData>
      <sheetData sheetId="8284">
        <row r="9">
          <cell r="A9" t="str">
            <v>A</v>
          </cell>
        </row>
      </sheetData>
      <sheetData sheetId="8285">
        <row r="9">
          <cell r="A9" t="str">
            <v>A</v>
          </cell>
        </row>
      </sheetData>
      <sheetData sheetId="8286">
        <row r="9">
          <cell r="A9" t="str">
            <v>A</v>
          </cell>
        </row>
      </sheetData>
      <sheetData sheetId="8287">
        <row r="9">
          <cell r="A9" t="str">
            <v>A</v>
          </cell>
        </row>
      </sheetData>
      <sheetData sheetId="8288">
        <row r="9">
          <cell r="A9" t="str">
            <v>A</v>
          </cell>
        </row>
      </sheetData>
      <sheetData sheetId="8289">
        <row r="9">
          <cell r="A9" t="str">
            <v>A</v>
          </cell>
        </row>
      </sheetData>
      <sheetData sheetId="8290">
        <row r="9">
          <cell r="A9" t="str">
            <v>A</v>
          </cell>
        </row>
      </sheetData>
      <sheetData sheetId="8291">
        <row r="9">
          <cell r="A9" t="str">
            <v>A</v>
          </cell>
        </row>
      </sheetData>
      <sheetData sheetId="8292">
        <row r="9">
          <cell r="A9" t="str">
            <v>A</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9">
          <cell r="A9" t="str">
            <v>A</v>
          </cell>
        </row>
      </sheetData>
      <sheetData sheetId="8297">
        <row r="9">
          <cell r="A9" t="str">
            <v>A</v>
          </cell>
        </row>
      </sheetData>
      <sheetData sheetId="8298">
        <row r="9">
          <cell r="A9" t="str">
            <v>A</v>
          </cell>
        </row>
      </sheetData>
      <sheetData sheetId="8299">
        <row r="9">
          <cell r="A9" t="str">
            <v>A</v>
          </cell>
        </row>
      </sheetData>
      <sheetData sheetId="8300">
        <row r="9">
          <cell r="A9" t="str">
            <v>A</v>
          </cell>
        </row>
      </sheetData>
      <sheetData sheetId="8301">
        <row r="9">
          <cell r="A9" t="str">
            <v>A</v>
          </cell>
        </row>
      </sheetData>
      <sheetData sheetId="8302">
        <row r="9">
          <cell r="A9" t="str">
            <v>A</v>
          </cell>
        </row>
      </sheetData>
      <sheetData sheetId="8303">
        <row r="9">
          <cell r="A9" t="str">
            <v>A</v>
          </cell>
        </row>
      </sheetData>
      <sheetData sheetId="8304">
        <row r="9">
          <cell r="A9" t="str">
            <v>A</v>
          </cell>
        </row>
      </sheetData>
      <sheetData sheetId="8305">
        <row r="9">
          <cell r="A9" t="str">
            <v>A</v>
          </cell>
        </row>
      </sheetData>
      <sheetData sheetId="8306">
        <row r="9">
          <cell r="A9" t="str">
            <v>A</v>
          </cell>
        </row>
      </sheetData>
      <sheetData sheetId="8307">
        <row r="9">
          <cell r="A9" t="str">
            <v>A</v>
          </cell>
        </row>
      </sheetData>
      <sheetData sheetId="8308">
        <row r="9">
          <cell r="A9" t="str">
            <v>A</v>
          </cell>
        </row>
      </sheetData>
      <sheetData sheetId="8309">
        <row r="9">
          <cell r="A9" t="str">
            <v>A</v>
          </cell>
        </row>
      </sheetData>
      <sheetData sheetId="8310">
        <row r="9">
          <cell r="A9" t="str">
            <v>A</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9">
          <cell r="A9" t="str">
            <v>A</v>
          </cell>
        </row>
      </sheetData>
      <sheetData sheetId="8315">
        <row r="9">
          <cell r="A9" t="str">
            <v>A</v>
          </cell>
        </row>
      </sheetData>
      <sheetData sheetId="8316">
        <row r="9">
          <cell r="A9" t="str">
            <v>A</v>
          </cell>
        </row>
      </sheetData>
      <sheetData sheetId="8317">
        <row r="9">
          <cell r="A9" t="str">
            <v>A</v>
          </cell>
        </row>
      </sheetData>
      <sheetData sheetId="8318">
        <row r="9">
          <cell r="A9" t="str">
            <v>A</v>
          </cell>
        </row>
      </sheetData>
      <sheetData sheetId="8319">
        <row r="9">
          <cell r="A9" t="str">
            <v>A</v>
          </cell>
        </row>
      </sheetData>
      <sheetData sheetId="8320">
        <row r="9">
          <cell r="A9" t="str">
            <v>A</v>
          </cell>
        </row>
      </sheetData>
      <sheetData sheetId="8321">
        <row r="9">
          <cell r="A9" t="str">
            <v>A</v>
          </cell>
        </row>
      </sheetData>
      <sheetData sheetId="8322">
        <row r="9">
          <cell r="A9" t="str">
            <v>A</v>
          </cell>
        </row>
      </sheetData>
      <sheetData sheetId="8323">
        <row r="9">
          <cell r="A9" t="str">
            <v>A</v>
          </cell>
        </row>
      </sheetData>
      <sheetData sheetId="8324">
        <row r="9">
          <cell r="A9" t="str">
            <v>A</v>
          </cell>
        </row>
      </sheetData>
      <sheetData sheetId="8325">
        <row r="9">
          <cell r="A9" t="str">
            <v>A</v>
          </cell>
        </row>
      </sheetData>
      <sheetData sheetId="8326">
        <row r="9">
          <cell r="A9" t="str">
            <v>A</v>
          </cell>
        </row>
      </sheetData>
      <sheetData sheetId="8327">
        <row r="9">
          <cell r="A9" t="str">
            <v>A</v>
          </cell>
        </row>
      </sheetData>
      <sheetData sheetId="8328">
        <row r="9">
          <cell r="A9" t="str">
            <v>A</v>
          </cell>
        </row>
      </sheetData>
      <sheetData sheetId="8329">
        <row r="9">
          <cell r="A9" t="str">
            <v>A</v>
          </cell>
        </row>
      </sheetData>
      <sheetData sheetId="8330">
        <row r="9">
          <cell r="A9" t="str">
            <v>A</v>
          </cell>
        </row>
      </sheetData>
      <sheetData sheetId="8331">
        <row r="9">
          <cell r="A9" t="str">
            <v>A</v>
          </cell>
        </row>
      </sheetData>
      <sheetData sheetId="8332">
        <row r="9">
          <cell r="A9" t="str">
            <v>A</v>
          </cell>
        </row>
      </sheetData>
      <sheetData sheetId="8333">
        <row r="9">
          <cell r="A9" t="str">
            <v>A</v>
          </cell>
        </row>
      </sheetData>
      <sheetData sheetId="8334">
        <row r="9">
          <cell r="A9" t="str">
            <v>A</v>
          </cell>
        </row>
      </sheetData>
      <sheetData sheetId="8335">
        <row r="9">
          <cell r="A9" t="str">
            <v>A</v>
          </cell>
        </row>
      </sheetData>
      <sheetData sheetId="8336">
        <row r="9">
          <cell r="A9" t="str">
            <v>A</v>
          </cell>
        </row>
      </sheetData>
      <sheetData sheetId="8337">
        <row r="9">
          <cell r="A9" t="str">
            <v>A</v>
          </cell>
        </row>
      </sheetData>
      <sheetData sheetId="8338">
        <row r="9">
          <cell r="A9" t="str">
            <v>A</v>
          </cell>
        </row>
      </sheetData>
      <sheetData sheetId="8339">
        <row r="9">
          <cell r="A9" t="str">
            <v>A</v>
          </cell>
        </row>
      </sheetData>
      <sheetData sheetId="8340">
        <row r="9">
          <cell r="A9" t="str">
            <v>A</v>
          </cell>
        </row>
      </sheetData>
      <sheetData sheetId="8341">
        <row r="9">
          <cell r="A9" t="str">
            <v>A</v>
          </cell>
        </row>
      </sheetData>
      <sheetData sheetId="8342">
        <row r="9">
          <cell r="A9" t="str">
            <v>A</v>
          </cell>
        </row>
      </sheetData>
      <sheetData sheetId="8343">
        <row r="9">
          <cell r="A9" t="str">
            <v>A</v>
          </cell>
        </row>
      </sheetData>
      <sheetData sheetId="8344">
        <row r="9">
          <cell r="A9" t="str">
            <v>A</v>
          </cell>
        </row>
      </sheetData>
      <sheetData sheetId="8345">
        <row r="9">
          <cell r="A9" t="str">
            <v>A</v>
          </cell>
        </row>
      </sheetData>
      <sheetData sheetId="8346">
        <row r="9">
          <cell r="A9" t="str">
            <v>A</v>
          </cell>
        </row>
      </sheetData>
      <sheetData sheetId="8347">
        <row r="9">
          <cell r="A9" t="str">
            <v>A</v>
          </cell>
        </row>
      </sheetData>
      <sheetData sheetId="8348">
        <row r="9">
          <cell r="A9" t="str">
            <v>A</v>
          </cell>
        </row>
      </sheetData>
      <sheetData sheetId="8349">
        <row r="9">
          <cell r="A9" t="str">
            <v>A</v>
          </cell>
        </row>
      </sheetData>
      <sheetData sheetId="8350">
        <row r="9">
          <cell r="A9" t="str">
            <v>A</v>
          </cell>
        </row>
      </sheetData>
      <sheetData sheetId="8351">
        <row r="9">
          <cell r="A9" t="str">
            <v>A</v>
          </cell>
        </row>
      </sheetData>
      <sheetData sheetId="8352">
        <row r="9">
          <cell r="A9" t="str">
            <v>A</v>
          </cell>
        </row>
      </sheetData>
      <sheetData sheetId="8353">
        <row r="9">
          <cell r="A9" t="str">
            <v>A</v>
          </cell>
        </row>
      </sheetData>
      <sheetData sheetId="8354">
        <row r="9">
          <cell r="A9" t="str">
            <v>A</v>
          </cell>
        </row>
      </sheetData>
      <sheetData sheetId="8355">
        <row r="9">
          <cell r="A9" t="str">
            <v>A</v>
          </cell>
        </row>
      </sheetData>
      <sheetData sheetId="8356">
        <row r="9">
          <cell r="A9" t="str">
            <v>A</v>
          </cell>
        </row>
      </sheetData>
      <sheetData sheetId="8357">
        <row r="9">
          <cell r="A9" t="str">
            <v>A</v>
          </cell>
        </row>
      </sheetData>
      <sheetData sheetId="8358">
        <row r="9">
          <cell r="A9" t="str">
            <v>A</v>
          </cell>
        </row>
      </sheetData>
      <sheetData sheetId="8359">
        <row r="9">
          <cell r="A9" t="str">
            <v>A</v>
          </cell>
        </row>
      </sheetData>
      <sheetData sheetId="8360">
        <row r="9">
          <cell r="A9" t="str">
            <v>A</v>
          </cell>
        </row>
      </sheetData>
      <sheetData sheetId="8361">
        <row r="9">
          <cell r="A9" t="str">
            <v>A</v>
          </cell>
        </row>
      </sheetData>
      <sheetData sheetId="8362">
        <row r="9">
          <cell r="A9" t="str">
            <v>A</v>
          </cell>
        </row>
      </sheetData>
      <sheetData sheetId="8363">
        <row r="9">
          <cell r="A9" t="str">
            <v>A</v>
          </cell>
        </row>
      </sheetData>
      <sheetData sheetId="8364">
        <row r="9">
          <cell r="A9" t="str">
            <v>A</v>
          </cell>
        </row>
      </sheetData>
      <sheetData sheetId="8365">
        <row r="9">
          <cell r="A9" t="str">
            <v>A</v>
          </cell>
        </row>
      </sheetData>
      <sheetData sheetId="8366">
        <row r="9">
          <cell r="A9" t="str">
            <v>A</v>
          </cell>
        </row>
      </sheetData>
      <sheetData sheetId="8367">
        <row r="9">
          <cell r="A9" t="str">
            <v>A</v>
          </cell>
        </row>
      </sheetData>
      <sheetData sheetId="8368">
        <row r="9">
          <cell r="A9" t="str">
            <v>A</v>
          </cell>
        </row>
      </sheetData>
      <sheetData sheetId="8369">
        <row r="9">
          <cell r="A9" t="str">
            <v>A</v>
          </cell>
        </row>
      </sheetData>
      <sheetData sheetId="8370">
        <row r="9">
          <cell r="A9" t="str">
            <v>A</v>
          </cell>
        </row>
      </sheetData>
      <sheetData sheetId="8371">
        <row r="9">
          <cell r="A9" t="str">
            <v>A</v>
          </cell>
        </row>
      </sheetData>
      <sheetData sheetId="8372">
        <row r="9">
          <cell r="A9" t="str">
            <v>A</v>
          </cell>
        </row>
      </sheetData>
      <sheetData sheetId="8373">
        <row r="9">
          <cell r="A9" t="str">
            <v>A</v>
          </cell>
        </row>
      </sheetData>
      <sheetData sheetId="8374">
        <row r="9">
          <cell r="A9" t="str">
            <v>A</v>
          </cell>
        </row>
      </sheetData>
      <sheetData sheetId="8375">
        <row r="9">
          <cell r="A9" t="str">
            <v>A</v>
          </cell>
        </row>
      </sheetData>
      <sheetData sheetId="8376">
        <row r="9">
          <cell r="A9" t="str">
            <v>A</v>
          </cell>
        </row>
      </sheetData>
      <sheetData sheetId="8377">
        <row r="9">
          <cell r="A9" t="str">
            <v>A</v>
          </cell>
        </row>
      </sheetData>
      <sheetData sheetId="8378">
        <row r="9">
          <cell r="A9" t="str">
            <v>A</v>
          </cell>
        </row>
      </sheetData>
      <sheetData sheetId="8379">
        <row r="9">
          <cell r="A9" t="str">
            <v>A</v>
          </cell>
        </row>
      </sheetData>
      <sheetData sheetId="8380">
        <row r="9">
          <cell r="A9" t="str">
            <v>A</v>
          </cell>
        </row>
      </sheetData>
      <sheetData sheetId="8381">
        <row r="9">
          <cell r="A9" t="str">
            <v>A</v>
          </cell>
        </row>
      </sheetData>
      <sheetData sheetId="8382">
        <row r="9">
          <cell r="A9" t="str">
            <v>A</v>
          </cell>
        </row>
      </sheetData>
      <sheetData sheetId="8383">
        <row r="9">
          <cell r="A9" t="str">
            <v>A</v>
          </cell>
        </row>
      </sheetData>
      <sheetData sheetId="8384">
        <row r="9">
          <cell r="A9" t="str">
            <v>A</v>
          </cell>
        </row>
      </sheetData>
      <sheetData sheetId="8385">
        <row r="9">
          <cell r="A9" t="str">
            <v>A</v>
          </cell>
        </row>
      </sheetData>
      <sheetData sheetId="8386">
        <row r="9">
          <cell r="A9" t="str">
            <v>A</v>
          </cell>
        </row>
      </sheetData>
      <sheetData sheetId="8387">
        <row r="9">
          <cell r="A9" t="str">
            <v>A</v>
          </cell>
        </row>
      </sheetData>
      <sheetData sheetId="8388">
        <row r="9">
          <cell r="A9" t="str">
            <v>A</v>
          </cell>
        </row>
      </sheetData>
      <sheetData sheetId="8389">
        <row r="9">
          <cell r="A9" t="str">
            <v>A</v>
          </cell>
        </row>
      </sheetData>
      <sheetData sheetId="8390">
        <row r="9">
          <cell r="A9" t="str">
            <v>A</v>
          </cell>
        </row>
      </sheetData>
      <sheetData sheetId="8391">
        <row r="9">
          <cell r="A9" t="str">
            <v>A</v>
          </cell>
        </row>
      </sheetData>
      <sheetData sheetId="8392">
        <row r="9">
          <cell r="A9" t="str">
            <v>A</v>
          </cell>
        </row>
      </sheetData>
      <sheetData sheetId="8393">
        <row r="9">
          <cell r="A9" t="str">
            <v>A</v>
          </cell>
        </row>
      </sheetData>
      <sheetData sheetId="8394">
        <row r="9">
          <cell r="A9" t="str">
            <v>A</v>
          </cell>
        </row>
      </sheetData>
      <sheetData sheetId="8395">
        <row r="9">
          <cell r="A9" t="str">
            <v>A</v>
          </cell>
        </row>
      </sheetData>
      <sheetData sheetId="8396">
        <row r="9">
          <cell r="A9" t="str">
            <v>A</v>
          </cell>
        </row>
      </sheetData>
      <sheetData sheetId="8397">
        <row r="9">
          <cell r="A9" t="str">
            <v>A</v>
          </cell>
        </row>
      </sheetData>
      <sheetData sheetId="8398">
        <row r="9">
          <cell r="A9" t="str">
            <v>A</v>
          </cell>
        </row>
      </sheetData>
      <sheetData sheetId="8399">
        <row r="9">
          <cell r="A9" t="str">
            <v>A</v>
          </cell>
        </row>
      </sheetData>
      <sheetData sheetId="8400">
        <row r="9">
          <cell r="A9" t="str">
            <v>A</v>
          </cell>
        </row>
      </sheetData>
      <sheetData sheetId="8401">
        <row r="9">
          <cell r="A9" t="str">
            <v>A</v>
          </cell>
        </row>
      </sheetData>
      <sheetData sheetId="8402">
        <row r="9">
          <cell r="A9" t="str">
            <v>A</v>
          </cell>
        </row>
      </sheetData>
      <sheetData sheetId="8403">
        <row r="9">
          <cell r="A9" t="str">
            <v>A</v>
          </cell>
        </row>
      </sheetData>
      <sheetData sheetId="8404">
        <row r="9">
          <cell r="A9" t="str">
            <v>A</v>
          </cell>
        </row>
      </sheetData>
      <sheetData sheetId="8405">
        <row r="9">
          <cell r="A9" t="str">
            <v>A</v>
          </cell>
        </row>
      </sheetData>
      <sheetData sheetId="8406">
        <row r="9">
          <cell r="A9" t="str">
            <v>A</v>
          </cell>
        </row>
      </sheetData>
      <sheetData sheetId="8407">
        <row r="9">
          <cell r="A9" t="str">
            <v>A</v>
          </cell>
        </row>
      </sheetData>
      <sheetData sheetId="8408">
        <row r="9">
          <cell r="A9" t="str">
            <v>A</v>
          </cell>
        </row>
      </sheetData>
      <sheetData sheetId="8409">
        <row r="9">
          <cell r="A9" t="str">
            <v>A</v>
          </cell>
        </row>
      </sheetData>
      <sheetData sheetId="8410">
        <row r="9">
          <cell r="A9" t="str">
            <v>A</v>
          </cell>
        </row>
      </sheetData>
      <sheetData sheetId="8411">
        <row r="9">
          <cell r="A9" t="str">
            <v>A</v>
          </cell>
        </row>
      </sheetData>
      <sheetData sheetId="8412">
        <row r="9">
          <cell r="A9" t="str">
            <v>A</v>
          </cell>
        </row>
      </sheetData>
      <sheetData sheetId="8413">
        <row r="9">
          <cell r="A9" t="str">
            <v>A</v>
          </cell>
        </row>
      </sheetData>
      <sheetData sheetId="8414">
        <row r="9">
          <cell r="A9" t="str">
            <v>A</v>
          </cell>
        </row>
      </sheetData>
      <sheetData sheetId="8415">
        <row r="9">
          <cell r="A9" t="str">
            <v>A</v>
          </cell>
        </row>
      </sheetData>
      <sheetData sheetId="8416">
        <row r="9">
          <cell r="A9" t="str">
            <v>A</v>
          </cell>
        </row>
      </sheetData>
      <sheetData sheetId="8417">
        <row r="9">
          <cell r="A9" t="str">
            <v>A</v>
          </cell>
        </row>
      </sheetData>
      <sheetData sheetId="8418">
        <row r="9">
          <cell r="A9" t="str">
            <v>A</v>
          </cell>
        </row>
      </sheetData>
      <sheetData sheetId="8419">
        <row r="9">
          <cell r="A9" t="str">
            <v>A</v>
          </cell>
        </row>
      </sheetData>
      <sheetData sheetId="8420">
        <row r="9">
          <cell r="A9" t="str">
            <v>A</v>
          </cell>
        </row>
      </sheetData>
      <sheetData sheetId="8421">
        <row r="9">
          <cell r="A9" t="str">
            <v>A</v>
          </cell>
        </row>
      </sheetData>
      <sheetData sheetId="8422">
        <row r="9">
          <cell r="A9" t="str">
            <v>A</v>
          </cell>
        </row>
      </sheetData>
      <sheetData sheetId="8423">
        <row r="9">
          <cell r="A9" t="str">
            <v>A</v>
          </cell>
        </row>
      </sheetData>
      <sheetData sheetId="8424">
        <row r="9">
          <cell r="A9" t="str">
            <v>A</v>
          </cell>
        </row>
      </sheetData>
      <sheetData sheetId="8425">
        <row r="9">
          <cell r="A9" t="str">
            <v>A</v>
          </cell>
        </row>
      </sheetData>
      <sheetData sheetId="8426">
        <row r="9">
          <cell r="A9" t="str">
            <v>A</v>
          </cell>
        </row>
      </sheetData>
      <sheetData sheetId="8427">
        <row r="9">
          <cell r="A9" t="str">
            <v>A</v>
          </cell>
        </row>
      </sheetData>
      <sheetData sheetId="8428">
        <row r="9">
          <cell r="A9" t="str">
            <v>A</v>
          </cell>
        </row>
      </sheetData>
      <sheetData sheetId="8429">
        <row r="9">
          <cell r="A9" t="str">
            <v>A</v>
          </cell>
        </row>
      </sheetData>
      <sheetData sheetId="8430">
        <row r="9">
          <cell r="A9" t="str">
            <v>A</v>
          </cell>
        </row>
      </sheetData>
      <sheetData sheetId="8431">
        <row r="9">
          <cell r="A9" t="str">
            <v>A</v>
          </cell>
        </row>
      </sheetData>
      <sheetData sheetId="8432">
        <row r="9">
          <cell r="A9" t="str">
            <v>A</v>
          </cell>
        </row>
      </sheetData>
      <sheetData sheetId="8433">
        <row r="9">
          <cell r="A9" t="str">
            <v>A</v>
          </cell>
        </row>
      </sheetData>
      <sheetData sheetId="8434"/>
      <sheetData sheetId="8435"/>
      <sheetData sheetId="8436">
        <row r="9">
          <cell r="A9" t="str">
            <v>A</v>
          </cell>
        </row>
      </sheetData>
      <sheetData sheetId="8437">
        <row r="9">
          <cell r="A9" t="str">
            <v>A</v>
          </cell>
        </row>
      </sheetData>
      <sheetData sheetId="8438">
        <row r="9">
          <cell r="A9" t="str">
            <v>A</v>
          </cell>
        </row>
      </sheetData>
      <sheetData sheetId="8439">
        <row r="9">
          <cell r="A9" t="str">
            <v>A</v>
          </cell>
        </row>
      </sheetData>
      <sheetData sheetId="8440">
        <row r="9">
          <cell r="A9" t="str">
            <v>A</v>
          </cell>
        </row>
      </sheetData>
      <sheetData sheetId="8441">
        <row r="9">
          <cell r="A9" t="str">
            <v>A</v>
          </cell>
        </row>
      </sheetData>
      <sheetData sheetId="8442"/>
      <sheetData sheetId="8443"/>
      <sheetData sheetId="8444"/>
      <sheetData sheetId="8445"/>
      <sheetData sheetId="8446">
        <row r="9">
          <cell r="A9" t="str">
            <v>A</v>
          </cell>
        </row>
      </sheetData>
      <sheetData sheetId="8447">
        <row r="9">
          <cell r="A9" t="str">
            <v>A</v>
          </cell>
        </row>
      </sheetData>
      <sheetData sheetId="8448">
        <row r="9">
          <cell r="A9" t="str">
            <v>A</v>
          </cell>
        </row>
      </sheetData>
      <sheetData sheetId="8449">
        <row r="9">
          <cell r="A9" t="str">
            <v>A</v>
          </cell>
        </row>
      </sheetData>
      <sheetData sheetId="8450">
        <row r="9">
          <cell r="A9" t="str">
            <v>A</v>
          </cell>
        </row>
      </sheetData>
      <sheetData sheetId="8451">
        <row r="9">
          <cell r="A9" t="str">
            <v>A</v>
          </cell>
        </row>
      </sheetData>
      <sheetData sheetId="8452">
        <row r="9">
          <cell r="A9" t="str">
            <v>A</v>
          </cell>
        </row>
      </sheetData>
      <sheetData sheetId="8453">
        <row r="9">
          <cell r="A9" t="str">
            <v>A</v>
          </cell>
        </row>
      </sheetData>
      <sheetData sheetId="8454">
        <row r="9">
          <cell r="A9" t="str">
            <v>A</v>
          </cell>
        </row>
      </sheetData>
      <sheetData sheetId="8455"/>
      <sheetData sheetId="8456"/>
      <sheetData sheetId="8457"/>
      <sheetData sheetId="8458">
        <row r="9">
          <cell r="A9" t="str">
            <v>A</v>
          </cell>
        </row>
      </sheetData>
      <sheetData sheetId="8459">
        <row r="9">
          <cell r="A9" t="str">
            <v>A</v>
          </cell>
        </row>
      </sheetData>
      <sheetData sheetId="8460">
        <row r="9">
          <cell r="A9" t="str">
            <v>A</v>
          </cell>
        </row>
      </sheetData>
      <sheetData sheetId="8461">
        <row r="9">
          <cell r="A9" t="str">
            <v>A</v>
          </cell>
        </row>
      </sheetData>
      <sheetData sheetId="8462"/>
      <sheetData sheetId="8463"/>
      <sheetData sheetId="8464"/>
      <sheetData sheetId="8465"/>
      <sheetData sheetId="8466"/>
      <sheetData sheetId="8467"/>
      <sheetData sheetId="8468">
        <row r="9">
          <cell r="A9" t="str">
            <v>A</v>
          </cell>
        </row>
      </sheetData>
      <sheetData sheetId="8469">
        <row r="9">
          <cell r="A9" t="str">
            <v>A</v>
          </cell>
        </row>
      </sheetData>
      <sheetData sheetId="8470">
        <row r="9">
          <cell r="A9" t="str">
            <v>A</v>
          </cell>
        </row>
      </sheetData>
      <sheetData sheetId="8471"/>
      <sheetData sheetId="8472"/>
      <sheetData sheetId="8473"/>
      <sheetData sheetId="8474"/>
      <sheetData sheetId="8475"/>
      <sheetData sheetId="8476"/>
      <sheetData sheetId="8477"/>
      <sheetData sheetId="8478"/>
      <sheetData sheetId="8479">
        <row r="9">
          <cell r="A9" t="str">
            <v>A</v>
          </cell>
        </row>
      </sheetData>
      <sheetData sheetId="8480">
        <row r="9">
          <cell r="A9" t="str">
            <v>A</v>
          </cell>
        </row>
      </sheetData>
      <sheetData sheetId="8481">
        <row r="9">
          <cell r="A9" t="str">
            <v>A</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sheetData sheetId="8868">
        <row r="4">
          <cell r="A4" t="str">
            <v>BẢNG TÍNH TOÁN, ĐO BÓC KHỐI LƯỢNG HOÀN THÀNH ĐƯA VÀO QUYẾT TOÁN</v>
          </cell>
        </row>
      </sheetData>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ow r="9">
          <cell r="A9" t="str">
            <v>A</v>
          </cell>
        </row>
      </sheetData>
      <sheetData sheetId="8970">
        <row r="9">
          <cell r="A9" t="str">
            <v>A</v>
          </cell>
        </row>
      </sheetData>
      <sheetData sheetId="8971">
        <row r="9">
          <cell r="A9" t="str">
            <v>A</v>
          </cell>
        </row>
      </sheetData>
      <sheetData sheetId="8972">
        <row r="9">
          <cell r="A9" t="str">
            <v>A</v>
          </cell>
        </row>
      </sheetData>
      <sheetData sheetId="8973"/>
      <sheetData sheetId="8974" refreshError="1"/>
      <sheetData sheetId="8975" refreshError="1"/>
      <sheetData sheetId="8976" refreshError="1"/>
      <sheetData sheetId="8977"/>
      <sheetData sheetId="8978"/>
      <sheetData sheetId="8979" refreshError="1"/>
      <sheetData sheetId="8980" refreshError="1"/>
      <sheetData sheetId="8981" refreshError="1"/>
      <sheetData sheetId="8982"/>
      <sheetData sheetId="8983" refreshError="1"/>
      <sheetData sheetId="8984" refreshError="1"/>
      <sheetData sheetId="8985" refreshError="1"/>
      <sheetData sheetId="8986" refreshError="1"/>
      <sheetData sheetId="8987" refreshError="1"/>
      <sheetData sheetId="8988">
        <row r="9">
          <cell r="A9" t="str">
            <v>A</v>
          </cell>
        </row>
      </sheetData>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sheetData sheetId="9042"/>
      <sheetData sheetId="9043"/>
      <sheetData sheetId="9044"/>
      <sheetData sheetId="9045"/>
      <sheetData sheetId="9046"/>
      <sheetData sheetId="9047">
        <row r="9">
          <cell r="A9" t="str">
            <v>A</v>
          </cell>
        </row>
      </sheetData>
      <sheetData sheetId="9048"/>
      <sheetData sheetId="9049"/>
      <sheetData sheetId="9050"/>
      <sheetData sheetId="9051"/>
      <sheetData sheetId="9052">
        <row r="9">
          <cell r="A9" t="str">
            <v>A</v>
          </cell>
        </row>
      </sheetData>
      <sheetData sheetId="9053"/>
      <sheetData sheetId="9054">
        <row r="9">
          <cell r="A9" t="str">
            <v>A</v>
          </cell>
        </row>
      </sheetData>
      <sheetData sheetId="9055"/>
      <sheetData sheetId="9056"/>
      <sheetData sheetId="9057"/>
      <sheetData sheetId="9058">
        <row r="9">
          <cell r="A9" t="str">
            <v>A</v>
          </cell>
        </row>
      </sheetData>
      <sheetData sheetId="9059">
        <row r="9">
          <cell r="A9" t="str">
            <v>A</v>
          </cell>
        </row>
      </sheetData>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Sheet2"/>
      <sheetName val="TBA"/>
      <sheetName val="TT-TBA"/>
      <sheetName val="DZ 0.4"/>
      <sheetName val="TT 0,4"/>
      <sheetName val="CT BT"/>
      <sheetName val="Thu Hoi"/>
      <sheetName val="TC0,4"/>
      <sheetName val="VC0,4"/>
      <sheetName val="Cto"/>
      <sheetName val="VCBT"/>
      <sheetName val="Khoi"/>
      <sheetName val="KB"/>
      <sheetName val="XL4Poppy"/>
      <sheetName val="_x0014_H"/>
      <sheetName val="ÈÏ-TBA"/>
      <sheetName val="DG"/>
      <sheetName val="he so"/>
      <sheetName val="Gia vat tu"/>
      <sheetName val="BK04"/>
      <sheetName val="Quantity"/>
      <sheetName val="DLDT"/>
      <sheetName val="ctTBA"/>
      <sheetName val="Giathanh1m3BT"/>
      <sheetName val="TONG HOP VL-NC TT"/>
      <sheetName val="CHITIET VL-NC-TT -1p"/>
      <sheetName val="TDTKP1"/>
      <sheetName val="KPVC-BD "/>
      <sheetName val="_x0000__x0000__x0000__x0000__x0000__x0000__x0000__x0000_"/>
      <sheetName val="Vat tu"/>
      <sheetName val="DONGIA"/>
      <sheetName val="TSCD"/>
      <sheetName val="????????"/>
      <sheetName val="du lieu 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00"/>
      <sheetName val="000"/>
      <sheetName val="TH"/>
      <sheetName val="Chao_thau"/>
      <sheetName val="CT-35"/>
      <sheetName val="Che_do"/>
      <sheetName val="CT-0.4KV"/>
      <sheetName val="CT tram"/>
      <sheetName val="THVL_CTo"/>
      <sheetName val="TN"/>
      <sheetName val="TBA-31,5"/>
      <sheetName val="Don_gia"/>
      <sheetName val="CT-BETONG"/>
      <sheetName val="Chi tiet VC"/>
      <sheetName val="50Slon"/>
      <sheetName val="50Snanh"/>
      <sheetName val="XX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Work-Condition"/>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CTDZ6kv (gd1) "/>
      <sheetName val="CTDZ 0.4+cto (GD1)"/>
      <sheetName val="CTTBA (gd1)"/>
      <sheetName val="gvl"/>
      <sheetName val="Sheet2"/>
      <sheetName val="DZ 0.4"/>
      <sheetName val="Gia"/>
      <sheetName val="TT04"/>
      <sheetName val="äp_x0000__x0007_07.5102_x0007_07.51024Hoäp noái c"/>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ESTI."/>
      <sheetName val="DI-ESTI"/>
      <sheetName val="00000000"/>
      <sheetName val="DZ 35"/>
      <sheetName val="Cto"/>
      <sheetName val="CaMay"/>
      <sheetName val="DGiaT"/>
      <sheetName val="DGiaTN"/>
      <sheetName val="TT"/>
      <sheetName val="TH-XL"/>
      <sheetName val="MTL(AG)"/>
      <sheetName val="MTL$-INTER"/>
      <sheetName val="KH-Q1,Q2,01"/>
      <sheetName val="KB"/>
      <sheetName val="Dutoan KL"/>
      <sheetName val="vankhu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USKU"/>
      <sheetName val="E"/>
      <sheetName val="T_3.13"/>
      <sheetName val="00000000"/>
      <sheetName val="XXXXXXXX"/>
      <sheetName val="XL4Test5"/>
      <sheetName val="GiaVL"/>
      <sheetName val="NC"/>
      <sheetName val="Sheet3"/>
      <sheetName val="Sheet4"/>
      <sheetName val="CN Khu"/>
      <sheetName val="Kinh nghiem"/>
      <sheetName val="Tai Chinh"/>
      <sheetName val="Lien danh"/>
      <sheetName val="Sheet1"/>
      <sheetName val="Muc luc"/>
      <sheetName val="DKien"/>
      <sheetName val="HD dang tien hanh"/>
      <sheetName val="Doanh thu"/>
      <sheetName val="Sheet8"/>
      <sheetName val="Sheet9"/>
      <sheetName val="Sheet10"/>
      <sheetName val="Sheet11"/>
      <sheetName val="Sheet12"/>
      <sheetName val="Sheet13"/>
      <sheetName val="Sheet14"/>
      <sheetName val="Sheet15"/>
      <sheetName val="Sheet16"/>
      <sheetName val="DG duoi"/>
      <sheetName val="Truot_n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ieu day"/>
      <sheetName val="Xe 13T"/>
      <sheetName val="Xich 60T"/>
      <sheetName val="Xich80T"/>
      <sheetName val="T &amp; P"/>
      <sheetName val="h mong"/>
      <sheetName val="Ref"/>
      <sheetName val="0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s>
    <sheetDataSet>
      <sheetData sheetId="0" refreshError="1">
        <row r="9">
          <cell r="O9">
            <v>40</v>
          </cell>
        </row>
        <row r="14">
          <cell r="O14">
            <v>2</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REGION"/>
      <sheetName val="OFFGRID"/>
      <sheetName val="CT -THVLNC"/>
      <sheetName val="SILICATE"/>
      <sheetName val="SL"/>
      <sheetName val="dongia (2)"/>
      <sheetName val="solieu"/>
      <sheetName val="CT_-THVLNC"/>
      <sheetName val="CT_-THVLN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Solieu"/>
      <sheetName val="XL4Test5"/>
      <sheetName val="NEW-PANEL"/>
      <sheetName val="Loading"/>
      <sheetName val="Check C"/>
      <sheetName val="EIRR&gt;1&lt;1"/>
      <sheetName val="EIRR&gt; 2"/>
      <sheetName val="EIRR&lt;2"/>
      <sheetName val="Cp&gt;10-Ln&lt;10"/>
      <sheetName val="Ln&lt;20"/>
      <sheetName val="g-vl"/>
      <sheetName val="Tai khoan"/>
      <sheetName val="PTDGAntoanGT"/>
      <sheetName val="Cau - Cong"/>
      <sheetName val="vt"/>
      <sheetName val="Xuly Data"/>
      <sheetName val="MTO REV.2(ARMOR)"/>
      <sheetName val="gvl"/>
      <sheetName val="nhan cong"/>
      <sheetName val="MTL$-INTER"/>
      <sheetName val="Pretensione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BANG TONG HOP (2)"/>
      <sheetName val="LEGEND"/>
      <sheetName val="dtxl"/>
      <sheetName val="BOQ-_x0014_"/>
      <sheetName val="BOQ%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GVL"/>
      <sheetName val="Tra_bang"/>
      <sheetName val="MTL$-INTER"/>
      <sheetName val="Thuc thanh"/>
      <sheetName val="Truot_nen"/>
      <sheetName val="Chi tiet VL-NC-MTC"/>
      <sheetName val="dtxl"/>
      <sheetName val="Tra_x0000_K"/>
      <sheetName val="Du_lieu"/>
      <sheetName val="Sh%et1"/>
      <sheetName val="Tra"/>
      <sheetName val="Khau do cau(nho"/>
      <sheetName val="Tra?K"/>
      <sheetName val="hinhhoc"/>
      <sheetName val="Jhau do Kasin"/>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PEDESB"/>
      <sheetName val="tra-vat-lieu"/>
      <sheetName val="XL4Poppy"/>
      <sheetName val="DS-Thuong 6T dau"/>
      <sheetName val="MTO REV.0"/>
      <sheetName val="DTCT"/>
      <sheetName val="SILICATE"/>
      <sheetName val="chitiet"/>
      <sheetName val="dtct cau"/>
    </sheetNames>
    <sheetDataSet>
      <sheetData sheetId="0" refreshError="1">
        <row r="122">
          <cell r="B122">
            <v>0.02</v>
          </cell>
          <cell r="E122">
            <v>75</v>
          </cell>
          <cell r="F122">
            <v>0.6</v>
          </cell>
          <cell r="G122">
            <v>1.1000000000000001</v>
          </cell>
        </row>
        <row r="123">
          <cell r="B123">
            <v>0.04</v>
          </cell>
          <cell r="E123">
            <v>90</v>
          </cell>
          <cell r="F123">
            <v>0.9</v>
          </cell>
          <cell r="G123">
            <v>1.6</v>
          </cell>
        </row>
        <row r="124">
          <cell r="B124">
            <v>0.06</v>
          </cell>
          <cell r="E124">
            <v>100</v>
          </cell>
          <cell r="F124">
            <v>1.2</v>
          </cell>
          <cell r="G124">
            <v>2.2000000000000002</v>
          </cell>
        </row>
        <row r="125">
          <cell r="B125">
            <v>0.08</v>
          </cell>
          <cell r="E125">
            <v>125</v>
          </cell>
          <cell r="F125">
            <v>2</v>
          </cell>
          <cell r="G125">
            <v>3.9</v>
          </cell>
        </row>
        <row r="126">
          <cell r="B126">
            <v>0.1</v>
          </cell>
          <cell r="E126">
            <v>150</v>
          </cell>
          <cell r="F126">
            <v>3.3</v>
          </cell>
          <cell r="G126">
            <v>6.1</v>
          </cell>
        </row>
        <row r="127">
          <cell r="B127">
            <v>0.10100000000000001</v>
          </cell>
          <cell r="E127">
            <v>175</v>
          </cell>
          <cell r="F127">
            <v>4.8</v>
          </cell>
          <cell r="G127">
            <v>8.5</v>
          </cell>
        </row>
        <row r="128">
          <cell r="B128">
            <v>1</v>
          </cell>
          <cell r="E128">
            <v>200</v>
          </cell>
          <cell r="F128">
            <v>6.7</v>
          </cell>
          <cell r="G128">
            <v>12</v>
          </cell>
        </row>
        <row r="129">
          <cell r="B129">
            <v>2</v>
          </cell>
        </row>
        <row r="130">
          <cell r="B130">
            <v>10</v>
          </cell>
        </row>
        <row r="131">
          <cell r="B131">
            <v>10.01</v>
          </cell>
        </row>
        <row r="132">
          <cell r="B132">
            <v>100</v>
          </cell>
        </row>
        <row r="133">
          <cell r="B133">
            <v>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 val="SILICATE"/>
      <sheetName val="QTM"/>
      <sheetName val="kethu"/>
      <sheetName val="kechi"/>
      <sheetName val="Sheet4"/>
      <sheetName val="131Th 02"/>
      <sheetName val="SPS 02"/>
      <sheetName val="QNH"/>
      <sheetName val="ktnh"/>
      <sheetName val="kcnh"/>
      <sheetName val="Sum_(2)1"/>
      <sheetName val="Supplement1_(2)1"/>
      <sheetName val="_Outdoor_drainage1"/>
      <sheetName val="Gia_vat_tu1"/>
      <sheetName val="DG_1"/>
      <sheetName val="131Th_021"/>
      <sheetName val="SPS_021"/>
      <sheetName val="Sum_(2)"/>
      <sheetName val="Supplement1_(2)"/>
      <sheetName val="_Outdoor_drainage"/>
      <sheetName val="Gia_vat_tu"/>
      <sheetName val="DG_"/>
      <sheetName val="131Th_02"/>
      <sheetName val="SPS_02"/>
      <sheetName val="Sum_(2)2"/>
      <sheetName val="Supplement1_(2)2"/>
      <sheetName val="_Outdoor_drainage2"/>
      <sheetName val="Gia_vat_tu2"/>
      <sheetName val="DG_2"/>
      <sheetName val="Sum_(2)3"/>
      <sheetName val="Supplement1_(2)3"/>
      <sheetName val="_Outdoor_drainage3"/>
      <sheetName val="Gia_vat_tu3"/>
      <sheetName val="DG_3"/>
      <sheetName val="Sum_(2)4"/>
      <sheetName val="Supplement1_(2)4"/>
      <sheetName val="_Outdoor_drainage4"/>
      <sheetName val="Gia_vat_tu4"/>
      <sheetName val="DG_4"/>
      <sheetName val="DZ 35"/>
      <sheetName val="Cto"/>
      <sheetName val="_x0000__x0000__x0000__x0000__x0000__x0000__x0000__x0000_"/>
      <sheetName val="Tổng kê"/>
      <sheetName val="Quantity"/>
      <sheetName val="DLDT"/>
      <sheetName val="????????"/>
      <sheetName val="KKKKKKKK"/>
      <sheetName val="tuong"/>
      <sheetName val="________"/>
      <sheetName val="gvt"/>
      <sheetName val="T?ng kê"/>
      <sheetName val="GVL"/>
      <sheetName val="T_ng kê"/>
      <sheetName val="chitimc"/>
      <sheetName val="CPBT"/>
      <sheetName val="Bien ban"/>
      <sheetName val="THDG"/>
      <sheetName val="TB+VC"/>
      <sheetName val="BBXN0101 (2)"/>
      <sheetName val="BANGTRA"/>
      <sheetName val="KL 35kV"/>
      <sheetName val="T.kê"/>
      <sheetName val="DS-Thuong 6T dau"/>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Sum"/>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tra-vat-lieu"/>
      <sheetName val="MTO REV.0"/>
      <sheetName val="Ðoàn Vay Ti?n"/>
      <sheetName val="N? Ðoàn"/>
      <sheetName val="DO AM DT"/>
      <sheetName val="Chart1"/>
      <sheetName val="Congty"/>
      <sheetName val="VPPN"/>
      <sheetName val="XN74"/>
      <sheetName val="XN54"/>
      <sheetName val="XN33"/>
      <sheetName val="NK96"/>
      <sheetName val="dtk490_x000d_491(PAI_x0009_"/>
      <sheetName val="QTNugc"/>
      <sheetName val="10000_x0010_00"/>
      <sheetName val="phùn tich DG"/>
      <sheetName val="Input"/>
      <sheetName val="BANGTRA"/>
      <sheetName val="QMCT"/>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doan"/>
      <sheetName val="thdt"/>
      <sheetName val="th"/>
      <sheetName val="ptvl0-1"/>
      <sheetName val="0-1"/>
      <sheetName val="ptvl4-5"/>
      <sheetName val="4-5"/>
      <sheetName val="ptvl3-4"/>
      <sheetName val="3-4"/>
      <sheetName val="ptvl2-3"/>
      <sheetName val="2-3"/>
      <sheetName val="vlcong"/>
      <sheetName val="ptvl1-2"/>
      <sheetName val="1-2"/>
      <sheetName val="Qheet1"/>
      <sheetName val="cong"/>
      <sheetName val="Ðoàn Vay Ti_n"/>
      <sheetName val="N_ Ðoàn"/>
      <sheetName val="dtk490_x000a_491(PAI_x0009_"/>
      <sheetName val="gia vat_x0000_lieu"/>
      <sheetName val="BanTinh"/>
      <sheetName val="Tinh truoc VAT"/>
      <sheetName val="CP khaosat(Congtinh)"/>
      <sheetName val="CP khaosat(tuyettinh)"/>
      <sheetName val="Bia"/>
      <sheetName val="Tai trong"/>
      <sheetName val="Pile-Br-Capacity"/>
      <sheetName val="dtk490_x000d_491(PAI "/>
      <sheetName val="CN kho doi"/>
      <sheetName val="CTHTchua TTn?ib?"/>
      <sheetName val="CN2004 N?p TCT"/>
      <sheetName val="CTHTchua TTn_ib_"/>
      <sheetName val="CN2004 N_p TCT"/>
      <sheetName val="dtk490_x000a_491(PAI "/>
      <sheetName val="dtk490_491(PAI "/>
      <sheetName val="CD2000"/>
      <sheetName val="dtk490_491(PAI_x0009_"/>
      <sheetName val="CDPS"/>
      <sheetName val="T2"/>
      <sheetName val="T3"/>
      <sheetName val="T4"/>
      <sheetName val="T5"/>
      <sheetName val="THop"/>
      <sheetName val="THKD"/>
      <sheetName val="20000000"/>
      <sheetName val="30000000"/>
      <sheetName val="40000000"/>
      <sheetName val="gia vat"/>
      <sheetName val="gia vat?lieu"/>
      <sheetName val="@K3"/>
      <sheetName val="Truot_nen"/>
      <sheetName val="_x0000__x0000__x0000__x0000__x0000__x0000__x0000__x0000_"/>
      <sheetName val="Ref"/>
      <sheetName val="GIAVL"/>
      <sheetName val="dtxl"/>
      <sheetName val="dtk486"/>
      <sheetName val="Temp"/>
      <sheetName val="Gia vat 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refreshError="1"/>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 val="Chiet tinh dz22"/>
      <sheetName val="dtxl"/>
      <sheetName val="Quantity"/>
      <sheetName val="조명시설"/>
      <sheetName val="DTTK_5-5"/>
      <sheetName val="Gia_vat_tu"/>
      <sheetName val="m_&amp;_e"/>
      <sheetName val="Factory2_"/>
      <sheetName val="Don_gia"/>
      <sheetName val="MTO_REV_2(ARMOR)"/>
      <sheetName val="Chi_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 val="MTO REV.2(ARMOR)"/>
      <sheetName val="??-BLDG"/>
      <sheetName val="Sum"/>
      <sheetName val="__-BLDG"/>
      <sheetName val="???????-BLDG"/>
      <sheetName val="_______-BLDG"/>
      <sheetName val="Gia_vat_tu"/>
      <sheetName val="KPVC-B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 AM DT"/>
      <sheetName val="C,PHI"/>
      <sheetName val="catnen"/>
      <sheetName val="CAODO"/>
      <sheetName val="MD-HG"/>
      <sheetName val="RANH SDOC"/>
      <sheetName val="Sheet1"/>
      <sheetName val="Sheet2"/>
      <sheetName val="Sheet3"/>
      <sheetName val="XL4Poppy"/>
      <sheetName val="Dskh diem le-F5 vnm"/>
      <sheetName val="DSKH DIEM LE NPP"/>
      <sheetName val="DANH SACH"/>
      <sheetName val="00000000"/>
      <sheetName val="10000000"/>
      <sheetName val="tra-vat-lieu"/>
      <sheetName val="TAM QUANG"/>
      <sheetName val="T1-2006"/>
      <sheetName val="T2-06"/>
      <sheetName val="T3-06"/>
      <sheetName val="T4,06"/>
      <sheetName val="T5-2006"/>
      <sheetName val="T6-2006"/>
      <sheetName val="T7-2006"/>
      <sheetName val="CTCLCH~1"/>
      <sheetName val="TONG KE DZ 0.4 KV"/>
      <sheetName val="Doi chieu I-2006"/>
      <sheetName val="Thu I"/>
      <sheetName val="7_BCT"/>
      <sheetName val="6-BCT (3)"/>
      <sheetName val="B CAO 3-06"/>
      <sheetName val="DIENTHOAI"/>
      <sheetName val="Luy ke I"/>
      <sheetName val="Baocaothu"/>
      <sheetName val="B CAO THANG"/>
      <sheetName val="S03-BH"/>
      <sheetName val="Bang gia tong hop"/>
      <sheetName val="MTL$-INTER"/>
      <sheetName val="Sheat1"/>
      <sheetName val="SPL4"/>
      <sheetName val="DSKH DIEM²_x0000__x0000_NPP"/>
      <sheetName val="gVL"/>
      <sheetName val="IN"/>
      <sheetName val="PBCPVC"/>
      <sheetName val="BANG LUONG "/>
      <sheetName val="BÁO CÁO KHO"/>
      <sheetName val="NHAP KHO"/>
      <sheetName val="DOANH THU"/>
      <sheetName val="242"/>
      <sheetName val="NKCHUNG"/>
      <sheetName val="THCN"/>
      <sheetName val="SOCAI"/>
      <sheetName val="THCN_TK"/>
      <sheetName val="CTCN_KH"/>
      <sheetName val="CDPS"/>
      <sheetName val="CDKT"/>
      <sheetName val="KQKD I"/>
      <sheetName val="KQKD II"/>
      <sheetName val="QT TNDN moi"/>
      <sheetName val="PL03"/>
      <sheetName val="QT TNDN"/>
      <sheetName val="KHTSCD"/>
      <sheetName val="MA"/>
      <sheetName val="XL4Test5"/>
      <sheetName val="Tong_ke"/>
      <sheetName val="ptdg-duong"/>
      <sheetName val="Tinh toan"/>
      <sheetName val="So lieu"/>
      <sheetName val="C,ÐHI"/>
      <sheetName val="RÁNH SDOC"/>
      <sheetName val="tuong"/>
      <sheetName val="CPBBO"/>
      <sheetName val="GiaVL"/>
      <sheetName val="CMA_Samplings KTra TSHH tang"/>
      <sheetName val="PTVT (MAU)"/>
      <sheetName val="Bang 2B"/>
      <sheetName val="Gia vat tu"/>
      <sheetName val="SLN"/>
      <sheetName val="TINHDAODAP"/>
      <sheetName val="TIENLUONG"/>
      <sheetName val="KL"/>
      <sheetName val="DSKH DIEM²"/>
      <sheetName val="BO"/>
      <sheetName val="SOLIEU"/>
      <sheetName val="Tru So Lam Viec"/>
      <sheetName val="DSKH DIEM_x0006__x0000__x0000_lapr"/>
      <sheetName val="DO_AM_DT"/>
      <sheetName val="RANH_SDOC"/>
      <sheetName val="DANH_SACH"/>
      <sheetName val="TAM_QUANG"/>
      <sheetName val="Dskh_diem_le-F5_vnm"/>
      <sheetName val="DSKH_DIEM_LE_NPP"/>
      <sheetName val="Doi_chieu_I-2006"/>
      <sheetName val="Thu_I"/>
      <sheetName val="6-BCT_(3)"/>
      <sheetName val="B_CAO_3-06"/>
      <sheetName val="Luy_ke_I"/>
      <sheetName val="B_CAO_THANG"/>
      <sheetName val="Bang_gia_tong_hop"/>
      <sheetName val="BANG_LUONG_"/>
      <sheetName val="BÁO_CÁO_KHO"/>
      <sheetName val="NHAP_KHO"/>
      <sheetName val="DOANH_THU"/>
      <sheetName val="KQKD_I"/>
      <sheetName val="KQKD_II"/>
      <sheetName val="QT_TNDN_moi"/>
      <sheetName val="QT_TNDN"/>
      <sheetName val="Tinh_toan"/>
      <sheetName val="So_lieu"/>
      <sheetName val="TONG_KE_DZ_0_4_KV"/>
      <sheetName val="RÁNH_SDOC"/>
      <sheetName val="DSKH_DIEM²NPP"/>
      <sheetName val="Bang_2B"/>
      <sheetName val="PTVT_(MAU)"/>
      <sheetName val="Gia_vat_tu"/>
      <sheetName val="Ts"/>
      <sheetName val="She%t3"/>
      <sheetName val="KKKKKKKK"/>
      <sheetName val="dtxl"/>
      <sheetName val="May"/>
      <sheetName val="Vat lieu"/>
      <sheetName val="_x0000__x0000__x0000__x0000__x0000__x0000__x0000__x0000_"/>
      <sheetName val="Areas"/>
      <sheetName val="Define finishing"/>
      <sheetName val="DSKH DIEM_x0006_"/>
      <sheetName val="DSKH DIEM²??NPP"/>
      <sheetName val="????????"/>
      <sheetName val="DSKH DIEM_x0006_??lapr"/>
      <sheetName val="Load1"/>
      <sheetName val="A6"/>
      <sheetName val="DSKH DIEM²__NPP"/>
      <sheetName val="________"/>
      <sheetName val="DSKH DIEM_x0006___lapr"/>
      <sheetName val="baocaongay"/>
      <sheetName val="chietsuat"/>
      <sheetName val="dochathientruong"/>
      <sheetName val="MARSHALL TEST"/>
      <sheetName val="dungtrongmax"/>
      <sheetName val="GIAVLIEU"/>
      <sheetName val="do3"/>
      <sheetName val="DTCT"/>
      <sheetName val="m doc"/>
      <sheetName val="NC"/>
      <sheetName val="CAU hien trang"/>
      <sheetName val="CHITIET VL-NC-TT-3p"/>
      <sheetName val="VCV-BE-TONG"/>
      <sheetName val="NEW-PANEL"/>
      <sheetName val="Ktmo"/>
    </sheetNames>
    <sheetDataSet>
      <sheetData sheetId="0" refreshError="1"/>
      <sheetData sheetId="1" refreshError="1"/>
      <sheetData sheetId="2" refreshError="1"/>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Sheet3"/>
      <sheetName val="IBASE"/>
      <sheetName val="Package1"/>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B2_31"/>
      <sheetName val="CL_XD1"/>
      <sheetName val="CHO_TC1"/>
      <sheetName val="Tinh_(m2)1"/>
      <sheetName val="DO_AM_DT1"/>
      <sheetName val="DG_1"/>
      <sheetName val="Tổng kê"/>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hợp VT"/>
      <sheetName val="AASHTO92"/>
      <sheetName val="KKKKKKKK"/>
      <sheetName val="THCT"/>
      <sheetName val="THTram"/>
      <sheetName val="THDZ0,4"/>
      <sheetName val="TH DZ35"/>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Tinh _x0008_m2)"/>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Ctinh 10kV"/>
      <sheetName val="Cao do thiet ke - Kthuoc"/>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BU GIA SAT"/>
      <sheetName val="QMCT"/>
      <sheetName val="CHU_Y"/>
      <sheetName val="NHAT_KY_CT_(vat)"/>
      <sheetName val="CTGS_"/>
      <sheetName val="SO_CAI"/>
      <sheetName val="SO_CAICT"/>
      <sheetName val="NHAT_KY_CT"/>
      <sheetName val="KTKT"/>
      <sheetName val="GT"/>
      <sheetName val="DS_HA_LOJG"/>
      <sheetName val="BanTinh"/>
      <sheetName val="T?ng kê"/>
      <sheetName val="T?ng h?p VT"/>
      <sheetName val="T_ng kê"/>
      <sheetName val="T_ng h_p VT"/>
      <sheetName val="TH_DZ35"/>
      <sheetName val="KKKKKKKK_(2)"/>
      <sheetName val="KKKKKKKK_(3)"/>
      <sheetName val="KKKKKKKK_(4)"/>
      <sheetName val="KKKKKKKK_(5)"/>
      <sheetName val="Luong+may"/>
      <sheetName val="Gia VL"/>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Dam_chu4"/>
      <sheetName val="THOP_XL4"/>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DG_Nen4"/>
      <sheetName val="Du_Toan4"/>
      <sheetName val="Thuc_thanh4"/>
      <sheetName val="PTVTT_rao4"/>
      <sheetName val="DTOANT_rao4"/>
      <sheetName val="T_HOP_4"/>
      <sheetName val="DTOANP_HOC4"/>
      <sheetName val="TLUONG_pNHA_O4"/>
      <sheetName val="TLUONGT_rao4"/>
      <sheetName val="CL_VTU4"/>
      <sheetName val="TTHEP_WC4"/>
      <sheetName val="THEP_TRao4"/>
      <sheetName val="THEP_PHONG_HOC4"/>
      <sheetName val="Tổng_kê1"/>
      <sheetName val="Tổng_hợp_VT1"/>
      <sheetName val=""/>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04"/>
      <sheetName val="Sheet1"/>
      <sheetName val="Ct ha the"/>
      <sheetName val="VLNC3"/>
      <sheetName val="DT"/>
      <sheetName val="THTN"/>
      <sheetName val="TN"/>
      <sheetName val="XL4Poppy"/>
      <sheetName val="MTO REV.2(ARMOR)"/>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s>
    <sheetDataSet>
      <sheetData sheetId="0">
        <row r="7">
          <cell r="C7">
            <v>3546</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GVT"/>
      <sheetName val="_x0000__x0000__x0000__x0000__x0000__x0000__x0000__x0000_"/>
      <sheetName val="DO AM DT"/>
      <sheetName val="tra-~at-lieu"/>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Economic Profit"/>
      <sheetName val="dtxl-DC"/>
      <sheetName val="BOQ-1"/>
      <sheetName val="BD-1"/>
      <sheetName val="DG29HB"/>
      <sheetName val="T_x005f_x0014_04"/>
      <sheetName val="T_x005f_x005f_x005f_x0014_04"/>
      <sheetName val="T_x005f_x005f_x005f_x005f_x005f_x005f_x005f_x0014_04"/>
      <sheetName val="Gia_K_x005f_x0008_"/>
      <sheetName val="PhÇnCK"/>
      <sheetName val="????????"/>
      <sheetName val="Bia"/>
      <sheetName val="§gi¸"/>
      <sheetName val="KKKKKKKK"/>
      <sheetName val="Package1"/>
      <sheetName val="Luü_kÕ_20071"/>
      <sheetName val="NXT_thang51"/>
      <sheetName val="NXT_thang6nam_071"/>
      <sheetName val="NXT_thang_21"/>
      <sheetName val="NXT_thang_31"/>
      <sheetName val="NXTon_thang11"/>
      <sheetName val="NXTthang_51"/>
      <sheetName val="NXT_thang_41"/>
      <sheetName val="NXT_hang_Ctao1"/>
      <sheetName val="NXTthang8_1"/>
      <sheetName val="VTu_T61"/>
      <sheetName val="Phan_dau1"/>
      <sheetName val="Discounts"/>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MTL$-INTER"/>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Solieutinh"/>
      <sheetName val=""/>
      <sheetName val="FD"/>
      <sheetName val="GI"/>
      <sheetName val="EE (3)"/>
      <sheetName val="PAVEMENT"/>
      <sheetName val="TRAFFIC"/>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 val="XL4Poppy"/>
      <sheetName val="LEGEND"/>
      <sheetName val="M§_Anh_S¬n1"/>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s>
    <sheetDataSet>
      <sheetData sheetId="0">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BCNV"/>
      <sheetName val="00000000"/>
      <sheetName val="10000000"/>
      <sheetName val="00000001"/>
      <sheetName val="XL4Poppy"/>
      <sheetName val="XL4Test5"/>
    </sheetNames>
    <sheetDataSet>
      <sheetData sheetId="0"/>
      <sheetData sheetId="1"/>
      <sheetData sheetId="2"/>
      <sheetData sheetId="3"/>
      <sheetData sheetId="4"/>
      <sheetData sheetId="5"/>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VL-NC-M"/>
      <sheetName val="dg-VTu"/>
      <sheetName val="Tinh BT"/>
      <sheetName val="IN PHIEU L 11"/>
      <sheetName val="IN PHIEU 12"/>
      <sheetName val="TAM UNG 12"/>
      <sheetName val="LUONG 12"/>
      <sheetName val="TAM UNG 01"/>
      <sheetName val="IN PHIEU L 12"/>
      <sheetName val="LUONG 01"/>
      <sheetName val="Bang vi du tron"/>
      <sheetName val="XL4Poppy"/>
      <sheetName val="PT_DGCT"/>
      <sheetName val="BILL_TH"/>
      <sheetName val="Sheet2"/>
      <sheetName val="Sheet3"/>
      <sheetName val="Tke"/>
      <sheetName val="Out"/>
      <sheetName val="_x0000__x0000__x0000__x0000__x0000__x0000__x0000__x0000_"/>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71</v>
          </cell>
          <cell r="I32">
            <v>71</v>
          </cell>
          <cell r="J32">
            <v>71</v>
          </cell>
          <cell r="K32">
            <v>71</v>
          </cell>
          <cell r="L32">
            <v>71</v>
          </cell>
          <cell r="M32" t="b">
            <v>0</v>
          </cell>
          <cell r="N32">
            <v>71</v>
          </cell>
          <cell r="O32">
            <v>71</v>
          </cell>
          <cell r="P32">
            <v>71</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600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refreshError="1"/>
      <sheetData sheetId="42" refreshError="1"/>
      <sheetData sheetId="4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TH"/>
      <sheetName val="Nguon"/>
      <sheetName val="CĐT"/>
      <sheetName val="KB 30,9"/>
      <sheetName val="Chi tiet 31.10"/>
      <sheetName val="Bieu I - 1_NS tinh LIVE"/>
      <sheetName val="CBĐT"/>
      <sheetName val="Bieu I-02-Von TPCP"/>
      <sheetName val="Bieu I - 03 HTMT  LIVE"/>
      <sheetName val="I-04 ODA"/>
      <sheetName val="Sheet1"/>
      <sheetName val="II-01 huyen"/>
      <sheetName val=" bao gồm P,TT"/>
    </sheetNames>
    <sheetDataSet>
      <sheetData sheetId="0" refreshError="1"/>
      <sheetData sheetId="1"/>
      <sheetData sheetId="2" refreshError="1"/>
      <sheetData sheetId="3" refreshError="1"/>
      <sheetData sheetId="4">
        <row r="7">
          <cell r="E7">
            <v>2944762.8403310003</v>
          </cell>
        </row>
      </sheetData>
      <sheetData sheetId="5" refreshError="1"/>
      <sheetData sheetId="6">
        <row r="3">
          <cell r="BB3" t="str">
            <v/>
          </cell>
          <cell r="BC3" t="str">
            <v/>
          </cell>
        </row>
        <row r="5">
          <cell r="D5">
            <v>2</v>
          </cell>
          <cell r="N5">
            <v>9</v>
          </cell>
          <cell r="Q5">
            <v>11</v>
          </cell>
          <cell r="Z5">
            <v>18</v>
          </cell>
          <cell r="BB5">
            <v>47</v>
          </cell>
          <cell r="BC5">
            <v>48</v>
          </cell>
          <cell r="BF5">
            <v>49</v>
          </cell>
          <cell r="BG5">
            <v>50</v>
          </cell>
          <cell r="BN5">
            <v>54</v>
          </cell>
          <cell r="BO5">
            <v>55</v>
          </cell>
        </row>
        <row r="6">
          <cell r="D6" t="str">
            <v>Tiến độ theo NQ đầu năm</v>
          </cell>
          <cell r="F6" t="str">
            <v>Loại DA</v>
          </cell>
          <cell r="Q6" t="str">
            <v>Lũy kế vốn đã bố trí và ứng trước đến hết năm 2019</v>
          </cell>
          <cell r="Z6" t="str">
            <v>Kế hoạch vốn đầu tư công năm 2020</v>
          </cell>
          <cell r="BB6" t="str">
            <v>Nguồn khác</v>
          </cell>
          <cell r="BC6" t="str">
            <v>Nguồn đất tp</v>
          </cell>
          <cell r="BF6" t="str">
            <v>Giá trị khối lượng hoàn thành</v>
          </cell>
          <cell r="BN6" t="str">
            <v xml:space="preserve">Nhu cầu vốn còn thiếu </v>
          </cell>
        </row>
        <row r="8">
          <cell r="N8" t="str">
            <v>Tổng mức đầu tư được duyệt</v>
          </cell>
          <cell r="Q8" t="str">
            <v>Tổng số</v>
          </cell>
          <cell r="Z8" t="str">
            <v>Tổng số</v>
          </cell>
          <cell r="BF8" t="str">
            <v>Luỹ kế từ khởi công đến hết 31/12/2019</v>
          </cell>
          <cell r="BG8" t="str">
            <v>Từ 01/01/2020 đến 31/10/2020</v>
          </cell>
          <cell r="BM8" t="str">
            <v>Giải ngân KH vốn năm 2020 Từ 01/01/2020 đến 30/9/2020</v>
          </cell>
          <cell r="BN8" t="str">
            <v>Thiếu so với giá trị KLHT đến hết 31/10/2020</v>
          </cell>
          <cell r="BO8" t="str">
            <v>Thiếu so với TMĐT</v>
          </cell>
        </row>
        <row r="11">
          <cell r="D11">
            <v>4</v>
          </cell>
          <cell r="N11">
            <v>8</v>
          </cell>
          <cell r="Q11">
            <v>11</v>
          </cell>
          <cell r="Z11">
            <v>18</v>
          </cell>
          <cell r="BB11">
            <v>46</v>
          </cell>
          <cell r="BC11">
            <v>47</v>
          </cell>
          <cell r="BF11">
            <v>50</v>
          </cell>
          <cell r="BG11">
            <v>51</v>
          </cell>
          <cell r="BN11">
            <v>56</v>
          </cell>
          <cell r="BO11">
            <v>57</v>
          </cell>
        </row>
        <row r="12">
          <cell r="N12">
            <v>18171762.691360004</v>
          </cell>
          <cell r="Q12">
            <v>5572084.0034799995</v>
          </cell>
          <cell r="Z12">
            <v>2203248.8253660002</v>
          </cell>
          <cell r="BB12">
            <v>31500</v>
          </cell>
          <cell r="BC12">
            <v>0</v>
          </cell>
          <cell r="BF12">
            <v>5170997.1428906964</v>
          </cell>
          <cell r="BG12">
            <v>2481901.9203339498</v>
          </cell>
          <cell r="BM12">
            <v>1765039.8721</v>
          </cell>
          <cell r="BN12">
            <v>-19253.860621353833</v>
          </cell>
          <cell r="BO12">
            <v>10388729.862513999</v>
          </cell>
        </row>
        <row r="13">
          <cell r="N13">
            <v>1597359.385</v>
          </cell>
          <cell r="Q13">
            <v>519818.2650999999</v>
          </cell>
          <cell r="Z13">
            <v>199320.67599999998</v>
          </cell>
          <cell r="BB13">
            <v>0</v>
          </cell>
          <cell r="BC13">
            <v>0</v>
          </cell>
          <cell r="BF13">
            <v>426250.4865</v>
          </cell>
          <cell r="BG13">
            <v>283515.14550019999</v>
          </cell>
          <cell r="BM13">
            <v>176959</v>
          </cell>
          <cell r="BN13">
            <v>-9373.3090997999934</v>
          </cell>
          <cell r="BO13">
            <v>878220.44389999995</v>
          </cell>
        </row>
        <row r="14">
          <cell r="D14" t="str">
            <v>a</v>
          </cell>
          <cell r="N14">
            <v>6334</v>
          </cell>
          <cell r="Q14">
            <v>5000</v>
          </cell>
          <cell r="Z14">
            <v>1009.631</v>
          </cell>
          <cell r="BF14">
            <v>4892.1620000000003</v>
          </cell>
          <cell r="BG14">
            <v>1117.4690000000001</v>
          </cell>
          <cell r="BM14">
            <v>1010</v>
          </cell>
          <cell r="BN14">
            <v>0</v>
          </cell>
          <cell r="BO14">
            <v>324.36900000000003</v>
          </cell>
        </row>
        <row r="15">
          <cell r="D15" t="str">
            <v>a</v>
          </cell>
          <cell r="N15">
            <v>82234.831999999995</v>
          </cell>
          <cell r="Q15">
            <v>62000</v>
          </cell>
          <cell r="Z15">
            <v>14329.901</v>
          </cell>
          <cell r="BF15">
            <v>55073.372599999995</v>
          </cell>
          <cell r="BG15">
            <v>21498.419400000006</v>
          </cell>
          <cell r="BM15">
            <v>13888</v>
          </cell>
          <cell r="BN15">
            <v>241.89100000000144</v>
          </cell>
          <cell r="BO15">
            <v>5904.930999999995</v>
          </cell>
        </row>
        <row r="16">
          <cell r="D16" t="str">
            <v>a</v>
          </cell>
          <cell r="N16">
            <v>78225</v>
          </cell>
          <cell r="Q16">
            <v>69360.254799999995</v>
          </cell>
          <cell r="Z16">
            <v>521.94000000000005</v>
          </cell>
          <cell r="BF16">
            <v>68114.366999999998</v>
          </cell>
          <cell r="BG16">
            <v>1767.8277999999991</v>
          </cell>
          <cell r="BM16">
            <v>464</v>
          </cell>
          <cell r="BN16">
            <v>2.2737367544323206E-12</v>
          </cell>
          <cell r="BO16">
            <v>8342.8052000000043</v>
          </cell>
        </row>
        <row r="17">
          <cell r="D17" t="str">
            <v>a</v>
          </cell>
          <cell r="N17">
            <v>46861</v>
          </cell>
          <cell r="Q17">
            <v>43469.760999999999</v>
          </cell>
          <cell r="Z17">
            <v>1472.135</v>
          </cell>
          <cell r="BF17">
            <v>41062.400000000001</v>
          </cell>
          <cell r="BG17">
            <v>3879.4959999999992</v>
          </cell>
          <cell r="BM17">
            <v>1392</v>
          </cell>
          <cell r="BN17">
            <v>2.0463630789890885E-12</v>
          </cell>
          <cell r="BO17">
            <v>1919.1040000000014</v>
          </cell>
        </row>
        <row r="18">
          <cell r="D18" t="str">
            <v>a</v>
          </cell>
          <cell r="N18">
            <v>50502</v>
          </cell>
          <cell r="Q18">
            <v>44495.538</v>
          </cell>
          <cell r="Z18">
            <v>4398.8649999999998</v>
          </cell>
          <cell r="BF18">
            <v>45452.800000000003</v>
          </cell>
          <cell r="BG18">
            <v>3441.6029999999955</v>
          </cell>
          <cell r="BM18">
            <v>4399</v>
          </cell>
          <cell r="BN18">
            <v>0</v>
          </cell>
          <cell r="BO18">
            <v>1607.5969999999998</v>
          </cell>
        </row>
        <row r="19">
          <cell r="D19" t="str">
            <v>a</v>
          </cell>
          <cell r="N19">
            <v>28346.661</v>
          </cell>
          <cell r="Q19">
            <v>14300</v>
          </cell>
          <cell r="Z19">
            <v>9074.1090000000004</v>
          </cell>
          <cell r="BF19">
            <v>18733.79</v>
          </cell>
          <cell r="BG19">
            <v>3140.3189999999995</v>
          </cell>
          <cell r="BM19">
            <v>7574</v>
          </cell>
          <cell r="BN19">
            <v>-1500</v>
          </cell>
          <cell r="BO19">
            <v>4972.5519999999997</v>
          </cell>
        </row>
        <row r="20">
          <cell r="D20" t="str">
            <v>a</v>
          </cell>
          <cell r="N20">
            <v>17681</v>
          </cell>
          <cell r="Q20">
            <v>12700</v>
          </cell>
          <cell r="Z20">
            <v>4221.0550000000003</v>
          </cell>
          <cell r="BF20">
            <v>12781.396000000001</v>
          </cell>
          <cell r="BG20">
            <v>4139.6589999999997</v>
          </cell>
          <cell r="BM20">
            <v>4167</v>
          </cell>
          <cell r="BN20">
            <v>0</v>
          </cell>
          <cell r="BO20">
            <v>759.94499999999971</v>
          </cell>
        </row>
        <row r="21">
          <cell r="D21" t="str">
            <v>a</v>
          </cell>
          <cell r="N21">
            <v>10450.528</v>
          </cell>
          <cell r="Q21">
            <v>8300</v>
          </cell>
          <cell r="Z21">
            <v>1425.098</v>
          </cell>
          <cell r="BF21">
            <v>8481.6829999999991</v>
          </cell>
          <cell r="BG21">
            <v>1542.04</v>
          </cell>
          <cell r="BM21">
            <v>1425</v>
          </cell>
          <cell r="BN21">
            <v>298.62499999999818</v>
          </cell>
          <cell r="BO21">
            <v>725.43000000000029</v>
          </cell>
        </row>
        <row r="22">
          <cell r="D22" t="str">
            <v>a</v>
          </cell>
          <cell r="N22">
            <v>20787.425999999999</v>
          </cell>
          <cell r="Q22">
            <v>13711.611000000001</v>
          </cell>
          <cell r="Z22">
            <v>6089.0709999999999</v>
          </cell>
          <cell r="BF22">
            <v>11843.262000000001</v>
          </cell>
          <cell r="BG22">
            <v>7974.3250000000007</v>
          </cell>
          <cell r="BM22">
            <v>5144</v>
          </cell>
          <cell r="BN22">
            <v>16.904999999998836</v>
          </cell>
          <cell r="BO22">
            <v>986.74399999999878</v>
          </cell>
        </row>
        <row r="23">
          <cell r="D23" t="str">
            <v>a</v>
          </cell>
          <cell r="N23">
            <v>47043.131999999998</v>
          </cell>
          <cell r="Q23">
            <v>42222.570000000007</v>
          </cell>
          <cell r="Z23">
            <v>3058.232</v>
          </cell>
          <cell r="BF23">
            <v>41586.587</v>
          </cell>
          <cell r="BG23">
            <v>1042.0769999999975</v>
          </cell>
          <cell r="BM23">
            <v>1953</v>
          </cell>
          <cell r="BN23">
            <v>-2652.1380000000099</v>
          </cell>
          <cell r="BO23">
            <v>1762.3299999999908</v>
          </cell>
        </row>
        <row r="24">
          <cell r="D24" t="str">
            <v>b</v>
          </cell>
          <cell r="N24">
            <v>38464.800000000003</v>
          </cell>
          <cell r="Q24">
            <v>23600</v>
          </cell>
          <cell r="Z24">
            <v>11645.605</v>
          </cell>
          <cell r="BF24">
            <v>24850.527999999998</v>
          </cell>
          <cell r="BG24">
            <v>10395.077000199999</v>
          </cell>
          <cell r="BM24">
            <v>9589</v>
          </cell>
          <cell r="BN24">
            <v>1.9999788491986692E-7</v>
          </cell>
          <cell r="BO24">
            <v>3219.1950000000033</v>
          </cell>
        </row>
        <row r="25">
          <cell r="D25" t="str">
            <v>b</v>
          </cell>
          <cell r="N25">
            <v>152223.30499999999</v>
          </cell>
          <cell r="Q25">
            <v>62366.354999999996</v>
          </cell>
          <cell r="Z25">
            <v>20000</v>
          </cell>
          <cell r="BF25">
            <v>39542.967999999993</v>
          </cell>
          <cell r="BG25">
            <v>48259.749000000003</v>
          </cell>
          <cell r="BM25">
            <v>18928</v>
          </cell>
          <cell r="BN25">
            <v>5436.3620000000083</v>
          </cell>
          <cell r="BO25">
            <v>69856.95</v>
          </cell>
        </row>
        <row r="26">
          <cell r="D26" t="str">
            <v>b</v>
          </cell>
          <cell r="N26">
            <v>135568.01699999999</v>
          </cell>
          <cell r="Q26">
            <v>56972.148999999998</v>
          </cell>
          <cell r="Z26">
            <v>20000</v>
          </cell>
          <cell r="BF26">
            <v>18674.877900000003</v>
          </cell>
          <cell r="BG26">
            <v>65713.686999999991</v>
          </cell>
          <cell r="BM26">
            <v>20013</v>
          </cell>
          <cell r="BN26">
            <v>7416.4159</v>
          </cell>
          <cell r="BO26">
            <v>58595.867999999988</v>
          </cell>
        </row>
        <row r="27">
          <cell r="D27" t="str">
            <v>b</v>
          </cell>
          <cell r="N27">
            <v>39389.366000000002</v>
          </cell>
          <cell r="Q27">
            <v>10600</v>
          </cell>
          <cell r="Z27">
            <v>22640.741999999998</v>
          </cell>
          <cell r="BF27">
            <v>6076.4340000000002</v>
          </cell>
          <cell r="BG27">
            <v>26640.976999999999</v>
          </cell>
          <cell r="BM27">
            <v>19625</v>
          </cell>
          <cell r="BN27">
            <v>-523.33099999999831</v>
          </cell>
          <cell r="BO27">
            <v>6148.6240000000034</v>
          </cell>
        </row>
        <row r="28">
          <cell r="D28" t="str">
            <v>b</v>
          </cell>
          <cell r="N28">
            <v>34845</v>
          </cell>
          <cell r="Q28">
            <v>8400</v>
          </cell>
          <cell r="Z28">
            <v>21642.03</v>
          </cell>
          <cell r="BF28">
            <v>5226.0640000000003</v>
          </cell>
          <cell r="BG28">
            <v>24395.755000000005</v>
          </cell>
          <cell r="BM28">
            <v>18410</v>
          </cell>
          <cell r="BN28">
            <v>-420.21099999999569</v>
          </cell>
          <cell r="BO28">
            <v>4802.9700000000012</v>
          </cell>
        </row>
        <row r="29">
          <cell r="D29" t="str">
            <v>b</v>
          </cell>
          <cell r="N29">
            <v>24126.344000000001</v>
          </cell>
          <cell r="Q29">
            <v>15805.040300000001</v>
          </cell>
          <cell r="Z29">
            <v>7792.2620000000006</v>
          </cell>
          <cell r="BF29">
            <v>18830.146999999997</v>
          </cell>
          <cell r="BG29">
            <v>4767.1550000000025</v>
          </cell>
          <cell r="BM29">
            <v>6266</v>
          </cell>
          <cell r="BN29">
            <v>-3.0000000151630957E-4</v>
          </cell>
          <cell r="BO29">
            <v>529.04169999999976</v>
          </cell>
        </row>
        <row r="30">
          <cell r="D30" t="str">
            <v>b</v>
          </cell>
          <cell r="N30">
            <v>24929.944</v>
          </cell>
          <cell r="Q30">
            <v>8000</v>
          </cell>
          <cell r="Z30">
            <v>5000</v>
          </cell>
          <cell r="BF30">
            <v>711.74800000000005</v>
          </cell>
          <cell r="BG30">
            <v>15574.875</v>
          </cell>
          <cell r="BM30">
            <v>5000</v>
          </cell>
          <cell r="BN30">
            <v>3286.6229999999996</v>
          </cell>
          <cell r="BO30">
            <v>11929.944</v>
          </cell>
        </row>
        <row r="31">
          <cell r="D31" t="str">
            <v>b</v>
          </cell>
          <cell r="N31">
            <v>78000</v>
          </cell>
          <cell r="Q31">
            <v>16000</v>
          </cell>
          <cell r="Z31">
            <v>5000</v>
          </cell>
          <cell r="BF31">
            <v>1349.3029999999999</v>
          </cell>
          <cell r="BG31">
            <v>32017.795999999998</v>
          </cell>
          <cell r="BM31">
            <v>4404</v>
          </cell>
          <cell r="BN31">
            <v>12367.099000000002</v>
          </cell>
          <cell r="BO31">
            <v>57000</v>
          </cell>
        </row>
        <row r="32">
          <cell r="D32" t="str">
            <v>c</v>
          </cell>
          <cell r="N32">
            <v>491036</v>
          </cell>
          <cell r="Q32">
            <v>1614.9859999999999</v>
          </cell>
          <cell r="Z32">
            <v>0</v>
          </cell>
          <cell r="BF32">
            <v>1936.665</v>
          </cell>
          <cell r="BN32">
            <v>321.67900000000009</v>
          </cell>
          <cell r="BO32">
            <v>489421.01400000002</v>
          </cell>
        </row>
        <row r="33">
          <cell r="D33" t="str">
            <v>c</v>
          </cell>
          <cell r="N33">
            <v>60986.258999999998</v>
          </cell>
          <cell r="Q33">
            <v>300</v>
          </cell>
          <cell r="Z33">
            <v>12000</v>
          </cell>
          <cell r="BF33">
            <v>300</v>
          </cell>
          <cell r="BG33">
            <v>227.12</v>
          </cell>
          <cell r="BM33">
            <v>10634</v>
          </cell>
          <cell r="BN33">
            <v>-11772.88</v>
          </cell>
          <cell r="BO33">
            <v>48686.258999999998</v>
          </cell>
        </row>
        <row r="34">
          <cell r="D34" t="str">
            <v>c</v>
          </cell>
          <cell r="N34">
            <v>32780.5</v>
          </cell>
          <cell r="Z34">
            <v>8000</v>
          </cell>
          <cell r="BG34">
            <v>241.63</v>
          </cell>
          <cell r="BM34">
            <v>7629</v>
          </cell>
          <cell r="BN34">
            <v>-7758.37</v>
          </cell>
          <cell r="BO34">
            <v>24780.5</v>
          </cell>
        </row>
        <row r="35">
          <cell r="D35" t="str">
            <v>c</v>
          </cell>
          <cell r="N35">
            <v>53607.271000000001</v>
          </cell>
          <cell r="Q35">
            <v>300</v>
          </cell>
          <cell r="Z35">
            <v>10000</v>
          </cell>
          <cell r="BF35">
            <v>300</v>
          </cell>
          <cell r="BM35">
            <v>9200</v>
          </cell>
          <cell r="BN35">
            <v>-10000</v>
          </cell>
          <cell r="BO35">
            <v>43307.271000000001</v>
          </cell>
        </row>
        <row r="36">
          <cell r="D36" t="str">
            <v>c</v>
          </cell>
          <cell r="N36">
            <v>42937</v>
          </cell>
          <cell r="Q36">
            <v>300</v>
          </cell>
          <cell r="Z36">
            <v>10000</v>
          </cell>
          <cell r="BF36">
            <v>429.93200000000002</v>
          </cell>
          <cell r="BG36">
            <v>5738.0892999999996</v>
          </cell>
          <cell r="BM36">
            <v>5845</v>
          </cell>
          <cell r="BN36">
            <v>-4131.9787000000006</v>
          </cell>
          <cell r="BO36">
            <v>32637</v>
          </cell>
        </row>
        <row r="37">
          <cell r="N37">
            <v>10215.496999999999</v>
          </cell>
          <cell r="Q37">
            <v>0</v>
          </cell>
          <cell r="Z37">
            <v>0</v>
          </cell>
          <cell r="BB37">
            <v>0</v>
          </cell>
          <cell r="BC37">
            <v>0</v>
          </cell>
          <cell r="BF37">
            <v>0</v>
          </cell>
          <cell r="BG37">
            <v>0</v>
          </cell>
          <cell r="BM37">
            <v>0</v>
          </cell>
          <cell r="BN37">
            <v>0</v>
          </cell>
          <cell r="BO37">
            <v>10215.496999999999</v>
          </cell>
        </row>
        <row r="38">
          <cell r="D38" t="str">
            <v>c</v>
          </cell>
          <cell r="N38">
            <v>10215.496999999999</v>
          </cell>
          <cell r="Z38">
            <v>0</v>
          </cell>
          <cell r="BM38">
            <v>0</v>
          </cell>
          <cell r="BN38">
            <v>0</v>
          </cell>
          <cell r="BO38">
            <v>10215.496999999999</v>
          </cell>
        </row>
        <row r="39">
          <cell r="N39">
            <v>14500</v>
          </cell>
          <cell r="Q39">
            <v>0</v>
          </cell>
          <cell r="Z39">
            <v>7000</v>
          </cell>
          <cell r="BB39">
            <v>0</v>
          </cell>
          <cell r="BC39">
            <v>0</v>
          </cell>
          <cell r="BF39">
            <v>0</v>
          </cell>
          <cell r="BG39">
            <v>2773</v>
          </cell>
          <cell r="BM39">
            <v>6050</v>
          </cell>
          <cell r="BN39">
            <v>-4227</v>
          </cell>
          <cell r="BO39">
            <v>7500</v>
          </cell>
        </row>
        <row r="40">
          <cell r="D40" t="str">
            <v>c</v>
          </cell>
          <cell r="N40">
            <v>14500</v>
          </cell>
          <cell r="Z40">
            <v>7000</v>
          </cell>
          <cell r="BG40">
            <v>2773</v>
          </cell>
          <cell r="BM40">
            <v>6050</v>
          </cell>
          <cell r="BN40">
            <v>-4227</v>
          </cell>
          <cell r="BO40">
            <v>7500</v>
          </cell>
        </row>
        <row r="41">
          <cell r="N41">
            <v>657603</v>
          </cell>
          <cell r="Q41">
            <v>190492</v>
          </cell>
          <cell r="Z41">
            <v>159147.11900000001</v>
          </cell>
          <cell r="BB41">
            <v>0</v>
          </cell>
          <cell r="BC41">
            <v>0</v>
          </cell>
          <cell r="BF41">
            <v>148471</v>
          </cell>
          <cell r="BG41">
            <v>133089</v>
          </cell>
          <cell r="BM41">
            <v>135545.027</v>
          </cell>
          <cell r="BN41">
            <v>-68079.119000000006</v>
          </cell>
          <cell r="BO41">
            <v>307963.88099999999</v>
          </cell>
        </row>
        <row r="42">
          <cell r="D42" t="str">
            <v>b</v>
          </cell>
          <cell r="N42">
            <v>14488</v>
          </cell>
          <cell r="Q42">
            <v>7000</v>
          </cell>
          <cell r="Z42">
            <v>4000</v>
          </cell>
          <cell r="BF42">
            <v>10044</v>
          </cell>
          <cell r="BG42">
            <v>736</v>
          </cell>
          <cell r="BM42">
            <v>3781</v>
          </cell>
          <cell r="BN42">
            <v>-220</v>
          </cell>
          <cell r="BO42">
            <v>3488</v>
          </cell>
        </row>
        <row r="43">
          <cell r="D43" t="str">
            <v>b</v>
          </cell>
          <cell r="N43">
            <v>29616</v>
          </cell>
          <cell r="Q43">
            <v>13000</v>
          </cell>
          <cell r="Z43">
            <v>5000</v>
          </cell>
          <cell r="BF43">
            <v>15336</v>
          </cell>
          <cell r="BG43">
            <v>3374</v>
          </cell>
          <cell r="BM43">
            <v>5000</v>
          </cell>
          <cell r="BN43">
            <v>710</v>
          </cell>
          <cell r="BO43">
            <v>11616</v>
          </cell>
        </row>
        <row r="44">
          <cell r="D44" t="str">
            <v>b</v>
          </cell>
          <cell r="N44">
            <v>64864</v>
          </cell>
          <cell r="Q44">
            <v>43799</v>
          </cell>
          <cell r="Z44">
            <v>5000</v>
          </cell>
          <cell r="BF44">
            <v>44276</v>
          </cell>
          <cell r="BG44">
            <v>3579</v>
          </cell>
          <cell r="BM44">
            <v>5000</v>
          </cell>
          <cell r="BN44">
            <v>-944</v>
          </cell>
          <cell r="BO44">
            <v>16065</v>
          </cell>
        </row>
        <row r="45">
          <cell r="D45" t="str">
            <v>b</v>
          </cell>
          <cell r="N45">
            <v>7612</v>
          </cell>
          <cell r="Q45">
            <v>3000</v>
          </cell>
          <cell r="Z45">
            <v>2600</v>
          </cell>
          <cell r="BF45">
            <v>3002</v>
          </cell>
          <cell r="BG45">
            <v>1579</v>
          </cell>
          <cell r="BM45">
            <v>1601</v>
          </cell>
          <cell r="BN45">
            <v>-1019</v>
          </cell>
          <cell r="BO45">
            <v>2012</v>
          </cell>
        </row>
        <row r="46">
          <cell r="D46" t="str">
            <v>b</v>
          </cell>
          <cell r="N46">
            <v>79806</v>
          </cell>
          <cell r="Q46">
            <v>44000</v>
          </cell>
          <cell r="Z46">
            <v>7000</v>
          </cell>
          <cell r="BF46">
            <v>48811</v>
          </cell>
          <cell r="BG46">
            <v>6915</v>
          </cell>
          <cell r="BM46">
            <v>7000</v>
          </cell>
          <cell r="BN46">
            <v>4726</v>
          </cell>
          <cell r="BO46">
            <v>28806</v>
          </cell>
        </row>
        <row r="47">
          <cell r="D47" t="str">
            <v>b</v>
          </cell>
          <cell r="N47">
            <v>29988</v>
          </cell>
          <cell r="Q47">
            <v>20000</v>
          </cell>
          <cell r="Z47">
            <v>4000</v>
          </cell>
          <cell r="BF47">
            <v>20010</v>
          </cell>
          <cell r="BG47">
            <v>2183</v>
          </cell>
          <cell r="BM47">
            <v>2592</v>
          </cell>
          <cell r="BN47">
            <v>-1807</v>
          </cell>
          <cell r="BO47">
            <v>5988</v>
          </cell>
        </row>
        <row r="48">
          <cell r="D48" t="str">
            <v>b</v>
          </cell>
          <cell r="F48" t="str">
            <v>DHD</v>
          </cell>
          <cell r="N48">
            <v>90239</v>
          </cell>
          <cell r="Q48">
            <v>25993</v>
          </cell>
          <cell r="Z48">
            <v>20000</v>
          </cell>
          <cell r="BF48">
            <v>3789</v>
          </cell>
          <cell r="BG48">
            <v>23479</v>
          </cell>
          <cell r="BM48">
            <v>20000</v>
          </cell>
          <cell r="BN48">
            <v>-18725</v>
          </cell>
          <cell r="BO48">
            <v>44246</v>
          </cell>
        </row>
        <row r="49">
          <cell r="D49" t="str">
            <v>b</v>
          </cell>
          <cell r="N49">
            <v>58995</v>
          </cell>
          <cell r="Q49">
            <v>15400</v>
          </cell>
          <cell r="Z49">
            <v>8000</v>
          </cell>
          <cell r="BF49">
            <v>2540</v>
          </cell>
          <cell r="BG49">
            <v>16113</v>
          </cell>
          <cell r="BM49">
            <v>3410.027</v>
          </cell>
          <cell r="BN49">
            <v>-4747</v>
          </cell>
          <cell r="BO49">
            <v>35595</v>
          </cell>
        </row>
        <row r="50">
          <cell r="D50" t="str">
            <v>b</v>
          </cell>
          <cell r="N50">
            <v>50000</v>
          </cell>
          <cell r="Q50">
            <v>17700</v>
          </cell>
          <cell r="Z50">
            <v>8000</v>
          </cell>
          <cell r="BF50">
            <v>663</v>
          </cell>
          <cell r="BG50">
            <v>7975</v>
          </cell>
          <cell r="BM50">
            <v>5464</v>
          </cell>
          <cell r="BN50">
            <v>-17062</v>
          </cell>
          <cell r="BO50">
            <v>24300</v>
          </cell>
        </row>
        <row r="51">
          <cell r="D51" t="str">
            <v>c</v>
          </cell>
          <cell r="N51">
            <v>59581</v>
          </cell>
          <cell r="Q51">
            <v>300</v>
          </cell>
          <cell r="Z51">
            <v>14000</v>
          </cell>
          <cell r="BG51">
            <v>1579</v>
          </cell>
          <cell r="BM51">
            <v>13592</v>
          </cell>
          <cell r="BN51">
            <v>-12721</v>
          </cell>
          <cell r="BO51">
            <v>45281</v>
          </cell>
        </row>
        <row r="52">
          <cell r="D52" t="str">
            <v>c</v>
          </cell>
          <cell r="N52">
            <v>13959</v>
          </cell>
          <cell r="Z52">
            <v>5000</v>
          </cell>
          <cell r="BG52">
            <v>5110</v>
          </cell>
          <cell r="BM52">
            <v>5000</v>
          </cell>
          <cell r="BN52">
            <v>110</v>
          </cell>
          <cell r="BO52">
            <v>8959</v>
          </cell>
        </row>
        <row r="53">
          <cell r="D53" t="str">
            <v>c</v>
          </cell>
          <cell r="N53">
            <v>59558</v>
          </cell>
          <cell r="Q53">
            <v>300</v>
          </cell>
          <cell r="Z53">
            <v>14000</v>
          </cell>
          <cell r="BG53">
            <v>1747</v>
          </cell>
          <cell r="BM53">
            <v>1634</v>
          </cell>
          <cell r="BN53">
            <v>-12553</v>
          </cell>
          <cell r="BO53">
            <v>45258</v>
          </cell>
        </row>
        <row r="54">
          <cell r="D54" t="str">
            <v>c</v>
          </cell>
          <cell r="N54">
            <v>19601</v>
          </cell>
          <cell r="Z54">
            <v>5000</v>
          </cell>
          <cell r="BG54">
            <v>644</v>
          </cell>
          <cell r="BM54">
            <v>4996</v>
          </cell>
          <cell r="BN54">
            <v>-4356</v>
          </cell>
          <cell r="BO54">
            <v>14601</v>
          </cell>
        </row>
        <row r="55">
          <cell r="D55" t="str">
            <v>c_khac</v>
          </cell>
          <cell r="N55">
            <v>79296</v>
          </cell>
          <cell r="Z55">
            <v>57547.118999999999</v>
          </cell>
          <cell r="BG55">
            <v>58076</v>
          </cell>
          <cell r="BM55">
            <v>56475</v>
          </cell>
          <cell r="BN55">
            <v>528.88100000000122</v>
          </cell>
          <cell r="BO55">
            <v>21748.881000000001</v>
          </cell>
        </row>
        <row r="56">
          <cell r="N56">
            <v>1466931.0939999998</v>
          </cell>
          <cell r="Q56">
            <v>767270.60400000005</v>
          </cell>
          <cell r="Z56">
            <v>122725.952</v>
          </cell>
          <cell r="BB56">
            <v>0</v>
          </cell>
          <cell r="BC56">
            <v>0</v>
          </cell>
          <cell r="BF56">
            <v>697096.20500000007</v>
          </cell>
          <cell r="BG56">
            <v>151638</v>
          </cell>
          <cell r="BM56">
            <v>111448.0105</v>
          </cell>
          <cell r="BN56">
            <v>-41262.35100000001</v>
          </cell>
          <cell r="BO56">
            <v>576934.53800000006</v>
          </cell>
        </row>
        <row r="57">
          <cell r="D57" t="str">
            <v>b</v>
          </cell>
          <cell r="N57">
            <v>266935.48700000002</v>
          </cell>
          <cell r="Q57">
            <v>251504.959</v>
          </cell>
          <cell r="Z57">
            <v>9000</v>
          </cell>
          <cell r="BF57">
            <v>251291.20199999999</v>
          </cell>
          <cell r="BG57">
            <v>11800</v>
          </cell>
          <cell r="BM57">
            <v>9000</v>
          </cell>
          <cell r="BN57">
            <v>2586.2429999999877</v>
          </cell>
          <cell r="BO57">
            <v>6430.5280000000203</v>
          </cell>
        </row>
        <row r="58">
          <cell r="D58" t="str">
            <v>a</v>
          </cell>
          <cell r="N58">
            <v>241582</v>
          </cell>
          <cell r="Q58">
            <v>213903.264</v>
          </cell>
          <cell r="Z58">
            <v>11725.952000000001</v>
          </cell>
          <cell r="BF58">
            <v>236102</v>
          </cell>
          <cell r="BM58">
            <v>8681.0105000000003</v>
          </cell>
          <cell r="BN58">
            <v>10472.784000000003</v>
          </cell>
          <cell r="BO58">
            <v>15952.784000000003</v>
          </cell>
        </row>
        <row r="59">
          <cell r="D59" t="str">
            <v>b</v>
          </cell>
          <cell r="N59">
            <v>83404.892999999996</v>
          </cell>
          <cell r="Q59">
            <v>49995.057000000001</v>
          </cell>
          <cell r="Z59">
            <v>0</v>
          </cell>
          <cell r="BF59">
            <v>52044</v>
          </cell>
          <cell r="BM59">
            <v>0</v>
          </cell>
          <cell r="BN59">
            <v>2048.9429999999993</v>
          </cell>
          <cell r="BO59">
            <v>33409.835999999996</v>
          </cell>
        </row>
        <row r="60">
          <cell r="D60" t="str">
            <v>b</v>
          </cell>
          <cell r="N60">
            <v>66677</v>
          </cell>
          <cell r="Q60">
            <v>52114.324000000001</v>
          </cell>
          <cell r="Z60">
            <v>0</v>
          </cell>
          <cell r="BF60">
            <v>50593.002999999997</v>
          </cell>
          <cell r="BG60">
            <v>1450</v>
          </cell>
          <cell r="BM60">
            <v>0</v>
          </cell>
          <cell r="BN60">
            <v>-71.321000000003551</v>
          </cell>
          <cell r="BO60">
            <v>14562.675999999999</v>
          </cell>
        </row>
        <row r="61">
          <cell r="D61" t="str">
            <v>b</v>
          </cell>
          <cell r="N61">
            <v>316505</v>
          </cell>
          <cell r="Q61">
            <v>82299</v>
          </cell>
          <cell r="Z61">
            <v>23000</v>
          </cell>
          <cell r="BF61">
            <v>45286</v>
          </cell>
          <cell r="BG61">
            <v>24000</v>
          </cell>
          <cell r="BM61">
            <v>22230</v>
          </cell>
          <cell r="BN61">
            <v>-36013</v>
          </cell>
          <cell r="BO61">
            <v>211206</v>
          </cell>
        </row>
        <row r="62">
          <cell r="D62" t="str">
            <v>b</v>
          </cell>
          <cell r="N62">
            <v>84787</v>
          </cell>
          <cell r="Q62">
            <v>19745</v>
          </cell>
          <cell r="Z62">
            <v>8000</v>
          </cell>
          <cell r="BF62">
            <v>6170</v>
          </cell>
          <cell r="BG62">
            <v>8560</v>
          </cell>
          <cell r="BM62">
            <v>4821</v>
          </cell>
          <cell r="BN62">
            <v>-13015</v>
          </cell>
          <cell r="BO62">
            <v>57042</v>
          </cell>
        </row>
        <row r="63">
          <cell r="D63" t="str">
            <v>b</v>
          </cell>
          <cell r="F63" t="str">
            <v>DHD</v>
          </cell>
          <cell r="N63">
            <v>148483</v>
          </cell>
          <cell r="Q63">
            <v>21200</v>
          </cell>
          <cell r="Z63">
            <v>20000</v>
          </cell>
          <cell r="BF63">
            <v>2700</v>
          </cell>
          <cell r="BG63">
            <v>17100</v>
          </cell>
          <cell r="BM63">
            <v>20000</v>
          </cell>
          <cell r="BN63">
            <v>-21400</v>
          </cell>
          <cell r="BO63">
            <v>107283</v>
          </cell>
        </row>
        <row r="64">
          <cell r="D64" t="str">
            <v>b</v>
          </cell>
          <cell r="N64">
            <v>26390</v>
          </cell>
          <cell r="Q64">
            <v>4400</v>
          </cell>
          <cell r="Z64">
            <v>4000</v>
          </cell>
          <cell r="BF64">
            <v>1840</v>
          </cell>
          <cell r="BG64">
            <v>4000</v>
          </cell>
          <cell r="BM64">
            <v>3756</v>
          </cell>
          <cell r="BN64">
            <v>-2560</v>
          </cell>
          <cell r="BO64">
            <v>17990</v>
          </cell>
        </row>
        <row r="65">
          <cell r="D65" t="str">
            <v>b</v>
          </cell>
          <cell r="N65">
            <v>53407</v>
          </cell>
          <cell r="Q65">
            <v>23309</v>
          </cell>
          <cell r="Z65">
            <v>11700</v>
          </cell>
          <cell r="BF65">
            <v>17000</v>
          </cell>
          <cell r="BG65">
            <v>20544</v>
          </cell>
          <cell r="BM65">
            <v>9790</v>
          </cell>
          <cell r="BN65">
            <v>2535</v>
          </cell>
          <cell r="BO65">
            <v>18398</v>
          </cell>
        </row>
        <row r="66">
          <cell r="D66" t="str">
            <v>b</v>
          </cell>
          <cell r="N66">
            <v>36042</v>
          </cell>
          <cell r="Q66">
            <v>5500</v>
          </cell>
          <cell r="Z66">
            <v>7000</v>
          </cell>
          <cell r="BF66">
            <v>1250</v>
          </cell>
          <cell r="BG66">
            <v>6700</v>
          </cell>
          <cell r="BM66">
            <v>6346</v>
          </cell>
          <cell r="BN66">
            <v>-4550</v>
          </cell>
          <cell r="BO66">
            <v>23542</v>
          </cell>
        </row>
        <row r="67">
          <cell r="D67" t="str">
            <v>b</v>
          </cell>
          <cell r="N67">
            <v>20130</v>
          </cell>
          <cell r="Q67">
            <v>11500</v>
          </cell>
          <cell r="Z67">
            <v>0</v>
          </cell>
          <cell r="BF67">
            <v>18325</v>
          </cell>
          <cell r="BG67">
            <v>500</v>
          </cell>
          <cell r="BM67">
            <v>0</v>
          </cell>
          <cell r="BN67">
            <v>7325</v>
          </cell>
          <cell r="BO67">
            <v>8630</v>
          </cell>
        </row>
        <row r="68">
          <cell r="D68" t="str">
            <v>b</v>
          </cell>
          <cell r="N68">
            <v>17004</v>
          </cell>
          <cell r="Q68">
            <v>5000</v>
          </cell>
          <cell r="Z68">
            <v>4000</v>
          </cell>
          <cell r="BF68">
            <v>11185</v>
          </cell>
          <cell r="BG68">
            <v>3734</v>
          </cell>
          <cell r="BM68">
            <v>4000</v>
          </cell>
          <cell r="BN68">
            <v>5919</v>
          </cell>
          <cell r="BO68">
            <v>8004</v>
          </cell>
        </row>
        <row r="69">
          <cell r="D69" t="str">
            <v>b</v>
          </cell>
          <cell r="N69">
            <v>4905</v>
          </cell>
          <cell r="Q69">
            <v>2300</v>
          </cell>
          <cell r="Z69">
            <v>1300</v>
          </cell>
          <cell r="BF69">
            <v>1260</v>
          </cell>
          <cell r="BG69">
            <v>3640</v>
          </cell>
          <cell r="BM69">
            <v>867</v>
          </cell>
          <cell r="BN69">
            <v>1300</v>
          </cell>
          <cell r="BO69">
            <v>1305</v>
          </cell>
        </row>
        <row r="70">
          <cell r="D70" t="str">
            <v>b</v>
          </cell>
          <cell r="N70">
            <v>13271</v>
          </cell>
          <cell r="Q70">
            <v>4500</v>
          </cell>
          <cell r="Z70">
            <v>3000</v>
          </cell>
          <cell r="BF70">
            <v>500</v>
          </cell>
          <cell r="BG70">
            <v>8800</v>
          </cell>
          <cell r="BM70">
            <v>1957</v>
          </cell>
          <cell r="BN70">
            <v>1800</v>
          </cell>
          <cell r="BO70">
            <v>5771</v>
          </cell>
        </row>
        <row r="71">
          <cell r="D71" t="str">
            <v>b</v>
          </cell>
          <cell r="F71" t="str">
            <v>DHD</v>
          </cell>
          <cell r="N71">
            <v>87407.714000000007</v>
          </cell>
          <cell r="Q71">
            <v>20000</v>
          </cell>
          <cell r="Z71">
            <v>20000</v>
          </cell>
          <cell r="BF71">
            <v>1550</v>
          </cell>
          <cell r="BG71">
            <v>40810</v>
          </cell>
          <cell r="BM71">
            <v>20000</v>
          </cell>
          <cell r="BN71">
            <v>2360</v>
          </cell>
          <cell r="BO71">
            <v>47407.714000000007</v>
          </cell>
        </row>
        <row r="72">
          <cell r="N72">
            <v>36202.733999999997</v>
          </cell>
          <cell r="Q72">
            <v>18000</v>
          </cell>
          <cell r="Z72">
            <v>8500</v>
          </cell>
          <cell r="BB72">
            <v>0</v>
          </cell>
          <cell r="BC72">
            <v>0</v>
          </cell>
          <cell r="BF72">
            <v>15942.94</v>
          </cell>
          <cell r="BG72">
            <v>12467.575000000001</v>
          </cell>
          <cell r="BM72">
            <v>6104</v>
          </cell>
          <cell r="BN72">
            <v>1910.5150000000003</v>
          </cell>
          <cell r="BO72">
            <v>9702.7340000000004</v>
          </cell>
        </row>
        <row r="73">
          <cell r="D73" t="str">
            <v>b</v>
          </cell>
          <cell r="N73">
            <v>21819.98</v>
          </cell>
          <cell r="Q73">
            <v>16800</v>
          </cell>
          <cell r="Z73">
            <v>700</v>
          </cell>
          <cell r="BF73">
            <v>15942.94</v>
          </cell>
          <cell r="BG73">
            <v>4557.0599999999995</v>
          </cell>
          <cell r="BM73">
            <v>21</v>
          </cell>
          <cell r="BN73">
            <v>3000</v>
          </cell>
          <cell r="BO73">
            <v>4319.9799999999996</v>
          </cell>
        </row>
        <row r="74">
          <cell r="D74" t="str">
            <v>c</v>
          </cell>
          <cell r="N74">
            <v>14382.754000000001</v>
          </cell>
          <cell r="Q74">
            <v>1200</v>
          </cell>
          <cell r="Z74">
            <v>7800</v>
          </cell>
          <cell r="BG74">
            <v>7910.5150000000003</v>
          </cell>
          <cell r="BM74">
            <v>6083</v>
          </cell>
          <cell r="BN74">
            <v>-1089.4849999999997</v>
          </cell>
          <cell r="BO74">
            <v>5382.7540000000008</v>
          </cell>
        </row>
        <row r="75">
          <cell r="N75">
            <v>34917</v>
          </cell>
          <cell r="Q75">
            <v>5446</v>
          </cell>
          <cell r="Z75">
            <v>0</v>
          </cell>
          <cell r="BB75">
            <v>10000</v>
          </cell>
          <cell r="BC75">
            <v>0</v>
          </cell>
          <cell r="BF75">
            <v>9870</v>
          </cell>
          <cell r="BG75">
            <v>3000</v>
          </cell>
          <cell r="BM75">
            <v>0</v>
          </cell>
          <cell r="BN75">
            <v>-2576</v>
          </cell>
          <cell r="BO75">
            <v>19471</v>
          </cell>
        </row>
        <row r="76">
          <cell r="D76" t="str">
            <v>b</v>
          </cell>
          <cell r="N76">
            <v>34917</v>
          </cell>
          <cell r="Q76">
            <v>5446</v>
          </cell>
          <cell r="Z76">
            <v>0</v>
          </cell>
          <cell r="BB76">
            <v>10000</v>
          </cell>
          <cell r="BF76">
            <v>9870</v>
          </cell>
          <cell r="BG76">
            <v>3000</v>
          </cell>
          <cell r="BN76">
            <v>-2576</v>
          </cell>
          <cell r="BO76">
            <v>19471</v>
          </cell>
        </row>
        <row r="77">
          <cell r="N77">
            <v>58275</v>
          </cell>
          <cell r="Q77">
            <v>29200</v>
          </cell>
          <cell r="Z77">
            <v>5000</v>
          </cell>
          <cell r="BB77">
            <v>0</v>
          </cell>
          <cell r="BC77">
            <v>0</v>
          </cell>
          <cell r="BF77">
            <v>36327</v>
          </cell>
          <cell r="BG77">
            <v>8968.9</v>
          </cell>
          <cell r="BM77">
            <v>4954</v>
          </cell>
          <cell r="BN77">
            <v>11095.900000000001</v>
          </cell>
          <cell r="BO77">
            <v>24075</v>
          </cell>
        </row>
        <row r="78">
          <cell r="D78" t="str">
            <v>b</v>
          </cell>
          <cell r="N78">
            <v>58275</v>
          </cell>
          <cell r="Q78">
            <v>29200</v>
          </cell>
          <cell r="Z78">
            <v>5000</v>
          </cell>
          <cell r="BF78">
            <v>36327</v>
          </cell>
          <cell r="BG78">
            <v>8968.9</v>
          </cell>
          <cell r="BM78">
            <v>4954</v>
          </cell>
          <cell r="BN78">
            <v>11095.900000000001</v>
          </cell>
          <cell r="BO78">
            <v>24075</v>
          </cell>
        </row>
        <row r="79">
          <cell r="N79">
            <v>367025.47</v>
          </cell>
          <cell r="Q79">
            <v>129926.348</v>
          </cell>
          <cell r="Z79">
            <v>51258.964999999997</v>
          </cell>
          <cell r="BB79">
            <v>0</v>
          </cell>
          <cell r="BC79">
            <v>0</v>
          </cell>
          <cell r="BF79">
            <v>187617.49900000001</v>
          </cell>
          <cell r="BG79">
            <v>48654</v>
          </cell>
          <cell r="BM79">
            <v>50217</v>
          </cell>
          <cell r="BN79">
            <v>55086.186000000002</v>
          </cell>
          <cell r="BO79">
            <v>185840.15700000001</v>
          </cell>
        </row>
        <row r="80">
          <cell r="D80" t="str">
            <v>b</v>
          </cell>
          <cell r="N80">
            <v>35670</v>
          </cell>
          <cell r="Q80">
            <v>19160</v>
          </cell>
          <cell r="Z80">
            <v>5000</v>
          </cell>
          <cell r="BF80">
            <v>25000</v>
          </cell>
          <cell r="BG80">
            <v>1000</v>
          </cell>
          <cell r="BM80">
            <v>5000</v>
          </cell>
          <cell r="BN80">
            <v>1840</v>
          </cell>
          <cell r="BO80">
            <v>11510</v>
          </cell>
        </row>
        <row r="81">
          <cell r="D81" t="str">
            <v>b</v>
          </cell>
          <cell r="N81">
            <v>33150</v>
          </cell>
          <cell r="Q81">
            <v>14000</v>
          </cell>
          <cell r="Z81">
            <v>12094.851000000001</v>
          </cell>
          <cell r="BF81">
            <v>26094.850999999999</v>
          </cell>
          <cell r="BM81">
            <v>11185</v>
          </cell>
          <cell r="BN81">
            <v>0</v>
          </cell>
          <cell r="BO81">
            <v>7055.1489999999994</v>
          </cell>
        </row>
        <row r="82">
          <cell r="D82" t="str">
            <v>b</v>
          </cell>
          <cell r="N82">
            <v>179966</v>
          </cell>
          <cell r="Q82">
            <v>35000</v>
          </cell>
          <cell r="Z82">
            <v>10000</v>
          </cell>
          <cell r="BF82">
            <v>40000</v>
          </cell>
          <cell r="BG82">
            <v>38500</v>
          </cell>
          <cell r="BM82">
            <v>10000</v>
          </cell>
          <cell r="BN82">
            <v>33500</v>
          </cell>
          <cell r="BO82">
            <v>134966</v>
          </cell>
        </row>
        <row r="83">
          <cell r="D83" t="str">
            <v>b</v>
          </cell>
          <cell r="N83">
            <v>14240</v>
          </cell>
          <cell r="Q83">
            <v>5000</v>
          </cell>
          <cell r="Z83">
            <v>8126.2190000000001</v>
          </cell>
          <cell r="BF83">
            <v>10000</v>
          </cell>
          <cell r="BG83">
            <v>3126</v>
          </cell>
          <cell r="BM83">
            <v>8087</v>
          </cell>
          <cell r="BN83">
            <v>-0.21900000000005093</v>
          </cell>
          <cell r="BO83">
            <v>1113.7809999999999</v>
          </cell>
        </row>
        <row r="84">
          <cell r="D84" t="str">
            <v>b</v>
          </cell>
          <cell r="N84">
            <v>9504</v>
          </cell>
          <cell r="Q84">
            <v>4000</v>
          </cell>
          <cell r="Z84">
            <v>3000</v>
          </cell>
          <cell r="BF84">
            <v>7478</v>
          </cell>
          <cell r="BG84">
            <v>1500</v>
          </cell>
          <cell r="BM84">
            <v>3000</v>
          </cell>
          <cell r="BN84">
            <v>1978</v>
          </cell>
          <cell r="BO84">
            <v>2504</v>
          </cell>
        </row>
        <row r="85">
          <cell r="D85" t="str">
            <v>b</v>
          </cell>
          <cell r="N85">
            <v>14657</v>
          </cell>
          <cell r="Q85">
            <v>8138</v>
          </cell>
          <cell r="Z85">
            <v>4000</v>
          </cell>
          <cell r="BF85">
            <v>11398</v>
          </cell>
          <cell r="BG85">
            <v>2500</v>
          </cell>
          <cell r="BM85">
            <v>3950</v>
          </cell>
          <cell r="BN85">
            <v>1760</v>
          </cell>
          <cell r="BO85">
            <v>2519</v>
          </cell>
        </row>
        <row r="86">
          <cell r="D86" t="str">
            <v>b</v>
          </cell>
          <cell r="N86">
            <v>14028.47</v>
          </cell>
          <cell r="Q86">
            <v>5000</v>
          </cell>
          <cell r="Z86">
            <v>9037.8950000000004</v>
          </cell>
          <cell r="BF86">
            <v>12000</v>
          </cell>
          <cell r="BG86">
            <v>2028</v>
          </cell>
          <cell r="BM86">
            <v>8995</v>
          </cell>
          <cell r="BN86">
            <v>-9.8950000000004366</v>
          </cell>
          <cell r="BO86">
            <v>-9.4250000000010914</v>
          </cell>
        </row>
        <row r="87">
          <cell r="D87" t="str">
            <v>a</v>
          </cell>
          <cell r="N87">
            <v>40810</v>
          </cell>
          <cell r="Q87">
            <v>17269.7</v>
          </cell>
          <cell r="Z87">
            <v>0</v>
          </cell>
          <cell r="BF87">
            <v>33288</v>
          </cell>
          <cell r="BN87">
            <v>16018.3</v>
          </cell>
          <cell r="BO87">
            <v>23540.3</v>
          </cell>
        </row>
        <row r="88">
          <cell r="D88" t="str">
            <v>a</v>
          </cell>
          <cell r="N88">
            <v>25000</v>
          </cell>
          <cell r="Q88">
            <v>22358.648000000001</v>
          </cell>
          <cell r="Z88">
            <v>0</v>
          </cell>
          <cell r="BF88">
            <v>22358.648000000001</v>
          </cell>
          <cell r="BN88">
            <v>0</v>
          </cell>
          <cell r="BO88">
            <v>2641.351999999999</v>
          </cell>
        </row>
        <row r="89">
          <cell r="N89">
            <v>232201.18199999997</v>
          </cell>
          <cell r="Q89">
            <v>46864.63</v>
          </cell>
          <cell r="Z89">
            <v>22000</v>
          </cell>
          <cell r="BB89">
            <v>0</v>
          </cell>
          <cell r="BC89">
            <v>0</v>
          </cell>
          <cell r="BF89">
            <v>48693.4</v>
          </cell>
          <cell r="BG89">
            <v>29062.46</v>
          </cell>
          <cell r="BM89">
            <v>18416</v>
          </cell>
          <cell r="BN89">
            <v>8891.23</v>
          </cell>
          <cell r="BO89">
            <v>163336.55199999997</v>
          </cell>
        </row>
        <row r="90">
          <cell r="D90" t="str">
            <v>b</v>
          </cell>
          <cell r="N90">
            <v>8578.0959999999995</v>
          </cell>
          <cell r="Q90">
            <v>5447.63</v>
          </cell>
          <cell r="Z90">
            <v>2000</v>
          </cell>
          <cell r="BF90">
            <v>5476.4</v>
          </cell>
          <cell r="BG90">
            <v>3000</v>
          </cell>
          <cell r="BM90">
            <v>1259</v>
          </cell>
          <cell r="BN90">
            <v>1028.7699999999995</v>
          </cell>
          <cell r="BO90">
            <v>1130.4659999999994</v>
          </cell>
        </row>
        <row r="91">
          <cell r="D91" t="str">
            <v>b</v>
          </cell>
          <cell r="N91">
            <v>181841.8</v>
          </cell>
          <cell r="Q91">
            <v>41417</v>
          </cell>
          <cell r="Z91">
            <v>5000</v>
          </cell>
          <cell r="BF91">
            <v>41417</v>
          </cell>
          <cell r="BG91">
            <v>13262.46</v>
          </cell>
          <cell r="BM91">
            <v>4836</v>
          </cell>
          <cell r="BN91">
            <v>8262.4599999999991</v>
          </cell>
          <cell r="BO91">
            <v>135424.79999999999</v>
          </cell>
        </row>
        <row r="92">
          <cell r="D92" t="str">
            <v>c</v>
          </cell>
          <cell r="N92">
            <v>6902.7430000000004</v>
          </cell>
          <cell r="Z92">
            <v>2500</v>
          </cell>
          <cell r="BF92">
            <v>300</v>
          </cell>
          <cell r="BG92">
            <v>1500</v>
          </cell>
          <cell r="BM92">
            <v>1274</v>
          </cell>
          <cell r="BN92">
            <v>-700</v>
          </cell>
          <cell r="BO92">
            <v>4402.7430000000004</v>
          </cell>
        </row>
        <row r="93">
          <cell r="D93" t="str">
            <v>c</v>
          </cell>
          <cell r="N93">
            <v>7195.4790000000003</v>
          </cell>
          <cell r="Z93">
            <v>2500</v>
          </cell>
          <cell r="BF93">
            <v>300</v>
          </cell>
          <cell r="BG93">
            <v>2500</v>
          </cell>
          <cell r="BM93">
            <v>2374</v>
          </cell>
          <cell r="BN93">
            <v>300</v>
          </cell>
          <cell r="BO93">
            <v>4695.4790000000003</v>
          </cell>
        </row>
        <row r="94">
          <cell r="D94" t="str">
            <v>c</v>
          </cell>
          <cell r="N94">
            <v>7442.3149999999996</v>
          </cell>
          <cell r="Z94">
            <v>2500</v>
          </cell>
          <cell r="BF94">
            <v>300</v>
          </cell>
          <cell r="BG94">
            <v>2300</v>
          </cell>
          <cell r="BM94">
            <v>2398</v>
          </cell>
          <cell r="BN94">
            <v>100</v>
          </cell>
          <cell r="BO94">
            <v>4942.3149999999996</v>
          </cell>
        </row>
        <row r="95">
          <cell r="D95" t="str">
            <v>c</v>
          </cell>
          <cell r="N95">
            <v>6881.3469999999998</v>
          </cell>
          <cell r="Z95">
            <v>2500</v>
          </cell>
          <cell r="BF95">
            <v>300</v>
          </cell>
          <cell r="BG95">
            <v>2400</v>
          </cell>
          <cell r="BM95">
            <v>2379</v>
          </cell>
          <cell r="BN95">
            <v>200</v>
          </cell>
          <cell r="BO95">
            <v>4381.3469999999998</v>
          </cell>
        </row>
        <row r="96">
          <cell r="D96" t="str">
            <v>c</v>
          </cell>
          <cell r="N96">
            <v>6374.8670000000002</v>
          </cell>
          <cell r="Z96">
            <v>2500</v>
          </cell>
          <cell r="BF96">
            <v>300</v>
          </cell>
          <cell r="BG96">
            <v>2500</v>
          </cell>
          <cell r="BM96">
            <v>2394</v>
          </cell>
          <cell r="BN96">
            <v>300</v>
          </cell>
          <cell r="BO96">
            <v>3874.8670000000002</v>
          </cell>
        </row>
        <row r="97">
          <cell r="D97" t="str">
            <v>c</v>
          </cell>
          <cell r="N97">
            <v>6984.5349999999999</v>
          </cell>
          <cell r="Z97">
            <v>2500</v>
          </cell>
          <cell r="BF97">
            <v>300</v>
          </cell>
          <cell r="BG97">
            <v>1600</v>
          </cell>
          <cell r="BM97">
            <v>1502</v>
          </cell>
          <cell r="BN97">
            <v>-600</v>
          </cell>
          <cell r="BO97">
            <v>4484.5349999999999</v>
          </cell>
        </row>
        <row r="98">
          <cell r="N98">
            <v>513954.86</v>
          </cell>
          <cell r="Q98">
            <v>232659.27600000001</v>
          </cell>
          <cell r="Z98">
            <v>39000</v>
          </cell>
          <cell r="BB98">
            <v>0</v>
          </cell>
          <cell r="BC98">
            <v>0</v>
          </cell>
          <cell r="BF98">
            <v>177773.62300000002</v>
          </cell>
          <cell r="BG98">
            <v>83444.436121000006</v>
          </cell>
          <cell r="BM98">
            <v>36226</v>
          </cell>
          <cell r="BN98">
            <v>-10441.216878999992</v>
          </cell>
          <cell r="BO98">
            <v>242295.584</v>
          </cell>
        </row>
        <row r="99">
          <cell r="D99" t="str">
            <v>b</v>
          </cell>
          <cell r="N99">
            <v>55968</v>
          </cell>
          <cell r="Q99">
            <v>30942.727999999999</v>
          </cell>
          <cell r="Z99">
            <v>562</v>
          </cell>
          <cell r="BF99">
            <v>30942.727999999999</v>
          </cell>
          <cell r="BG99">
            <v>477.43612099999882</v>
          </cell>
          <cell r="BM99">
            <v>338</v>
          </cell>
          <cell r="BN99">
            <v>-84.56387900000118</v>
          </cell>
          <cell r="BO99">
            <v>24463.272000000001</v>
          </cell>
        </row>
        <row r="100">
          <cell r="D100" t="str">
            <v>b</v>
          </cell>
          <cell r="N100">
            <v>64051.383000000002</v>
          </cell>
          <cell r="Q100">
            <v>38626.547999999995</v>
          </cell>
          <cell r="Z100">
            <v>5000</v>
          </cell>
          <cell r="BF100">
            <v>32896.895000000004</v>
          </cell>
          <cell r="BG100">
            <v>6436</v>
          </cell>
          <cell r="BM100">
            <v>5000</v>
          </cell>
          <cell r="BN100">
            <v>-4293.6529999999912</v>
          </cell>
          <cell r="BO100">
            <v>20424.835000000006</v>
          </cell>
        </row>
        <row r="101">
          <cell r="D101" t="str">
            <v>b</v>
          </cell>
          <cell r="N101">
            <v>48142.32</v>
          </cell>
          <cell r="Q101">
            <v>29000</v>
          </cell>
          <cell r="Z101">
            <v>5000</v>
          </cell>
          <cell r="BF101">
            <v>24860</v>
          </cell>
          <cell r="BG101">
            <v>9113</v>
          </cell>
          <cell r="BM101">
            <v>3256</v>
          </cell>
          <cell r="BN101">
            <v>-27</v>
          </cell>
          <cell r="BO101">
            <v>14142.32</v>
          </cell>
        </row>
        <row r="102">
          <cell r="D102" t="str">
            <v>b</v>
          </cell>
          <cell r="N102">
            <v>279952.15700000001</v>
          </cell>
          <cell r="Q102">
            <v>116090</v>
          </cell>
          <cell r="Z102">
            <v>14438</v>
          </cell>
          <cell r="BF102">
            <v>86283</v>
          </cell>
          <cell r="BG102">
            <v>44245</v>
          </cell>
          <cell r="BM102">
            <v>14438</v>
          </cell>
          <cell r="BN102">
            <v>0</v>
          </cell>
          <cell r="BO102">
            <v>149424.15700000001</v>
          </cell>
        </row>
        <row r="103">
          <cell r="D103" t="str">
            <v>b</v>
          </cell>
          <cell r="N103">
            <v>34390</v>
          </cell>
          <cell r="Q103">
            <v>10000</v>
          </cell>
          <cell r="Z103">
            <v>7000</v>
          </cell>
          <cell r="BF103">
            <v>1432</v>
          </cell>
          <cell r="BG103">
            <v>10448</v>
          </cell>
          <cell r="BM103">
            <v>6867</v>
          </cell>
          <cell r="BN103">
            <v>-5120</v>
          </cell>
          <cell r="BO103">
            <v>17390</v>
          </cell>
        </row>
        <row r="104">
          <cell r="D104" t="str">
            <v>b</v>
          </cell>
          <cell r="N104">
            <v>31451</v>
          </cell>
          <cell r="Q104">
            <v>8000</v>
          </cell>
          <cell r="Z104">
            <v>7000</v>
          </cell>
          <cell r="BF104">
            <v>1359</v>
          </cell>
          <cell r="BG104">
            <v>12725</v>
          </cell>
          <cell r="BM104">
            <v>6327</v>
          </cell>
          <cell r="BN104">
            <v>-916</v>
          </cell>
          <cell r="BO104">
            <v>16451</v>
          </cell>
        </row>
        <row r="105">
          <cell r="N105">
            <v>13688</v>
          </cell>
          <cell r="Q105">
            <v>0</v>
          </cell>
          <cell r="Z105">
            <v>4000</v>
          </cell>
          <cell r="BB105">
            <v>0</v>
          </cell>
          <cell r="BC105">
            <v>0</v>
          </cell>
          <cell r="BF105">
            <v>0</v>
          </cell>
          <cell r="BG105">
            <v>5000</v>
          </cell>
          <cell r="BM105">
            <v>4000</v>
          </cell>
          <cell r="BN105">
            <v>1000</v>
          </cell>
          <cell r="BO105">
            <v>9688</v>
          </cell>
        </row>
        <row r="106">
          <cell r="D106" t="str">
            <v>c</v>
          </cell>
          <cell r="N106">
            <v>13688</v>
          </cell>
          <cell r="Z106">
            <v>4000</v>
          </cell>
          <cell r="BG106">
            <v>5000</v>
          </cell>
          <cell r="BM106">
            <v>4000</v>
          </cell>
          <cell r="BN106">
            <v>1000</v>
          </cell>
          <cell r="BO106">
            <v>9688</v>
          </cell>
        </row>
        <row r="107">
          <cell r="N107">
            <v>89447</v>
          </cell>
          <cell r="Q107">
            <v>43000</v>
          </cell>
          <cell r="Z107">
            <v>10000</v>
          </cell>
          <cell r="BB107">
            <v>0</v>
          </cell>
          <cell r="BC107">
            <v>0</v>
          </cell>
          <cell r="BF107">
            <v>44332</v>
          </cell>
          <cell r="BG107">
            <v>5650</v>
          </cell>
          <cell r="BM107">
            <v>5811</v>
          </cell>
          <cell r="BN107">
            <v>-3018</v>
          </cell>
          <cell r="BO107">
            <v>36447</v>
          </cell>
        </row>
        <row r="108">
          <cell r="D108" t="str">
            <v>b</v>
          </cell>
          <cell r="N108">
            <v>89447</v>
          </cell>
          <cell r="Q108">
            <v>43000</v>
          </cell>
          <cell r="Z108">
            <v>10000</v>
          </cell>
          <cell r="BF108">
            <v>44332</v>
          </cell>
          <cell r="BG108">
            <v>5650</v>
          </cell>
          <cell r="BM108">
            <v>5811</v>
          </cell>
          <cell r="BN108">
            <v>-3018</v>
          </cell>
          <cell r="BO108">
            <v>36447</v>
          </cell>
        </row>
        <row r="109">
          <cell r="N109">
            <v>3402.8649999999998</v>
          </cell>
          <cell r="Q109">
            <v>2500</v>
          </cell>
          <cell r="Z109">
            <v>902.86500000000001</v>
          </cell>
          <cell r="BB109">
            <v>0</v>
          </cell>
          <cell r="BC109">
            <v>0</v>
          </cell>
          <cell r="BF109">
            <v>0</v>
          </cell>
          <cell r="BG109">
            <v>3402.8649999999998</v>
          </cell>
          <cell r="BM109">
            <v>903</v>
          </cell>
          <cell r="BN109">
            <v>0</v>
          </cell>
          <cell r="BO109">
            <v>0</v>
          </cell>
        </row>
        <row r="110">
          <cell r="D110" t="str">
            <v>b</v>
          </cell>
          <cell r="N110">
            <v>3402.8649999999998</v>
          </cell>
          <cell r="Q110">
            <v>2500</v>
          </cell>
          <cell r="Z110">
            <v>902.86500000000001</v>
          </cell>
          <cell r="BG110">
            <v>3402.8649999999998</v>
          </cell>
          <cell r="BM110">
            <v>903</v>
          </cell>
          <cell r="BN110">
            <v>0</v>
          </cell>
          <cell r="BO110">
            <v>0</v>
          </cell>
        </row>
        <row r="111">
          <cell r="N111">
            <v>11000</v>
          </cell>
          <cell r="Q111">
            <v>3000</v>
          </cell>
          <cell r="Z111">
            <v>5000</v>
          </cell>
          <cell r="BB111">
            <v>0</v>
          </cell>
          <cell r="BC111">
            <v>0</v>
          </cell>
          <cell r="BF111">
            <v>0</v>
          </cell>
          <cell r="BG111">
            <v>8000</v>
          </cell>
          <cell r="BM111">
            <v>4523</v>
          </cell>
          <cell r="BN111">
            <v>0</v>
          </cell>
          <cell r="BO111">
            <v>3000</v>
          </cell>
        </row>
        <row r="112">
          <cell r="D112" t="str">
            <v>b</v>
          </cell>
          <cell r="N112">
            <v>11000</v>
          </cell>
          <cell r="Q112">
            <v>3000</v>
          </cell>
          <cell r="Z112">
            <v>5000</v>
          </cell>
          <cell r="BG112">
            <v>8000</v>
          </cell>
          <cell r="BM112">
            <v>4523</v>
          </cell>
          <cell r="BN112">
            <v>0</v>
          </cell>
          <cell r="BO112">
            <v>3000</v>
          </cell>
        </row>
        <row r="113">
          <cell r="N113">
            <v>51750</v>
          </cell>
          <cell r="Q113">
            <v>230.51699999999983</v>
          </cell>
          <cell r="Z113">
            <v>0</v>
          </cell>
          <cell r="BB113">
            <v>0</v>
          </cell>
          <cell r="BC113">
            <v>0</v>
          </cell>
          <cell r="BF113">
            <v>230.51699999999983</v>
          </cell>
          <cell r="BG113">
            <v>0</v>
          </cell>
          <cell r="BM113">
            <v>0</v>
          </cell>
          <cell r="BN113">
            <v>0</v>
          </cell>
          <cell r="BO113">
            <v>51519.483</v>
          </cell>
        </row>
        <row r="114">
          <cell r="D114" t="str">
            <v>b</v>
          </cell>
          <cell r="N114">
            <v>51750</v>
          </cell>
          <cell r="Q114">
            <v>230.51699999999983</v>
          </cell>
          <cell r="Z114">
            <v>0</v>
          </cell>
          <cell r="BF114">
            <v>230.51699999999983</v>
          </cell>
          <cell r="BM114">
            <v>0</v>
          </cell>
          <cell r="BN114">
            <v>0</v>
          </cell>
          <cell r="BO114">
            <v>51519.483</v>
          </cell>
        </row>
        <row r="115">
          <cell r="N115">
            <v>0</v>
          </cell>
          <cell r="Q115">
            <v>0</v>
          </cell>
          <cell r="Z115">
            <v>0</v>
          </cell>
          <cell r="BB115">
            <v>0</v>
          </cell>
          <cell r="BC115">
            <v>0</v>
          </cell>
          <cell r="BF115">
            <v>0</v>
          </cell>
          <cell r="BG115">
            <v>0</v>
          </cell>
          <cell r="BM115">
            <v>0</v>
          </cell>
          <cell r="BN115">
            <v>0</v>
          </cell>
          <cell r="BO115">
            <v>0</v>
          </cell>
        </row>
        <row r="116">
          <cell r="N116">
            <v>81865.201000000001</v>
          </cell>
          <cell r="Q116">
            <v>10300</v>
          </cell>
          <cell r="Z116">
            <v>22500</v>
          </cell>
          <cell r="BB116">
            <v>0</v>
          </cell>
          <cell r="BC116">
            <v>0</v>
          </cell>
          <cell r="BF116">
            <v>44425.789000000004</v>
          </cell>
          <cell r="BG116">
            <v>484</v>
          </cell>
          <cell r="BM116">
            <v>18500</v>
          </cell>
          <cell r="BN116">
            <v>12109.789000000001</v>
          </cell>
          <cell r="BO116">
            <v>49065.201000000001</v>
          </cell>
        </row>
        <row r="117">
          <cell r="D117" t="str">
            <v>b</v>
          </cell>
          <cell r="N117">
            <v>8032</v>
          </cell>
          <cell r="Q117">
            <v>5300</v>
          </cell>
          <cell r="Z117">
            <v>2302.3049999999998</v>
          </cell>
          <cell r="BF117">
            <v>7609.7889999999998</v>
          </cell>
          <cell r="BM117">
            <v>1500</v>
          </cell>
          <cell r="BN117">
            <v>7.4839999999999236</v>
          </cell>
          <cell r="BO117">
            <v>429.69500000000016</v>
          </cell>
        </row>
        <row r="118">
          <cell r="D118" t="str">
            <v>b</v>
          </cell>
          <cell r="N118">
            <v>14974</v>
          </cell>
          <cell r="Q118">
            <v>5000</v>
          </cell>
          <cell r="Z118">
            <v>3697.6950000000002</v>
          </cell>
          <cell r="BF118">
            <v>13146</v>
          </cell>
          <cell r="BG118">
            <v>484</v>
          </cell>
          <cell r="BM118">
            <v>2000</v>
          </cell>
          <cell r="BN118">
            <v>4932.3050000000003</v>
          </cell>
          <cell r="BO118">
            <v>6276.3050000000003</v>
          </cell>
        </row>
        <row r="119">
          <cell r="D119" t="str">
            <v>c</v>
          </cell>
          <cell r="N119">
            <v>13997.200999999999</v>
          </cell>
          <cell r="Z119">
            <v>3500</v>
          </cell>
          <cell r="BF119">
            <v>5548</v>
          </cell>
          <cell r="BM119">
            <v>3200</v>
          </cell>
          <cell r="BN119">
            <v>2048</v>
          </cell>
          <cell r="BO119">
            <v>10497.200999999999</v>
          </cell>
        </row>
        <row r="120">
          <cell r="D120" t="str">
            <v>c</v>
          </cell>
          <cell r="N120">
            <v>11995</v>
          </cell>
          <cell r="Z120">
            <v>3500</v>
          </cell>
          <cell r="BF120">
            <v>4768</v>
          </cell>
          <cell r="BM120">
            <v>3200</v>
          </cell>
          <cell r="BN120">
            <v>1268</v>
          </cell>
          <cell r="BO120">
            <v>8495</v>
          </cell>
        </row>
        <row r="121">
          <cell r="D121" t="str">
            <v>c</v>
          </cell>
          <cell r="N121">
            <v>7999</v>
          </cell>
          <cell r="Z121">
            <v>3000</v>
          </cell>
          <cell r="BF121">
            <v>5215</v>
          </cell>
          <cell r="BM121">
            <v>2700</v>
          </cell>
          <cell r="BN121">
            <v>2215</v>
          </cell>
          <cell r="BO121">
            <v>4999</v>
          </cell>
        </row>
        <row r="122">
          <cell r="D122" t="str">
            <v>c</v>
          </cell>
          <cell r="N122">
            <v>13994</v>
          </cell>
          <cell r="Z122">
            <v>3500</v>
          </cell>
          <cell r="BF122">
            <v>4287</v>
          </cell>
          <cell r="BM122">
            <v>3200</v>
          </cell>
          <cell r="BN122">
            <v>787</v>
          </cell>
          <cell r="BO122">
            <v>10494</v>
          </cell>
        </row>
        <row r="123">
          <cell r="D123" t="str">
            <v>c</v>
          </cell>
          <cell r="N123">
            <v>10874</v>
          </cell>
          <cell r="Z123">
            <v>3000</v>
          </cell>
          <cell r="BF123">
            <v>3852</v>
          </cell>
          <cell r="BM123">
            <v>2700</v>
          </cell>
          <cell r="BN123">
            <v>852</v>
          </cell>
          <cell r="BO123">
            <v>7874</v>
          </cell>
        </row>
        <row r="124">
          <cell r="N124">
            <v>4030209.2590000005</v>
          </cell>
          <cell r="Q124">
            <v>1259412.3839</v>
          </cell>
          <cell r="Z124">
            <v>192566.54700000002</v>
          </cell>
          <cell r="BB124">
            <v>0</v>
          </cell>
          <cell r="BC124">
            <v>0</v>
          </cell>
          <cell r="BF124">
            <v>1077750.4298999999</v>
          </cell>
          <cell r="BG124">
            <v>145422</v>
          </cell>
          <cell r="BM124">
            <v>152054</v>
          </cell>
          <cell r="BN124">
            <v>-228806.50100000002</v>
          </cell>
          <cell r="BO124">
            <v>2578230.3281</v>
          </cell>
        </row>
        <row r="125">
          <cell r="D125" t="str">
            <v>a</v>
          </cell>
          <cell r="N125">
            <v>233042</v>
          </cell>
          <cell r="Q125">
            <v>105902.36350000001</v>
          </cell>
          <cell r="Z125">
            <v>0</v>
          </cell>
          <cell r="BF125">
            <v>105902.36350000001</v>
          </cell>
          <cell r="BG125">
            <v>0</v>
          </cell>
          <cell r="BM125">
            <v>0</v>
          </cell>
          <cell r="BN125">
            <v>0</v>
          </cell>
          <cell r="BO125">
            <v>127139.63649999999</v>
          </cell>
        </row>
        <row r="126">
          <cell r="D126" t="str">
            <v>a</v>
          </cell>
          <cell r="N126">
            <v>205520</v>
          </cell>
          <cell r="Q126">
            <v>194288.92439999999</v>
          </cell>
          <cell r="Z126">
            <v>249.45500000000001</v>
          </cell>
          <cell r="BF126">
            <v>194538.37940000001</v>
          </cell>
          <cell r="BG126">
            <v>0</v>
          </cell>
          <cell r="BM126">
            <v>249</v>
          </cell>
          <cell r="BN126">
            <v>1.6285639503621496E-11</v>
          </cell>
          <cell r="BO126">
            <v>10981.620600000011</v>
          </cell>
        </row>
        <row r="127">
          <cell r="D127" t="str">
            <v>a</v>
          </cell>
          <cell r="N127">
            <v>37709</v>
          </cell>
          <cell r="Q127">
            <v>14054</v>
          </cell>
          <cell r="Z127">
            <v>788.48299999999995</v>
          </cell>
          <cell r="BF127">
            <v>14842.687</v>
          </cell>
          <cell r="BG127">
            <v>0</v>
          </cell>
          <cell r="BM127">
            <v>788</v>
          </cell>
          <cell r="BN127">
            <v>0.20399999999995089</v>
          </cell>
          <cell r="BO127">
            <v>22866.517</v>
          </cell>
        </row>
        <row r="128">
          <cell r="D128" t="str">
            <v>a</v>
          </cell>
          <cell r="N128">
            <v>224879</v>
          </cell>
          <cell r="Q128">
            <v>163261.989</v>
          </cell>
          <cell r="Z128">
            <v>2434.4</v>
          </cell>
          <cell r="BF128">
            <v>172295</v>
          </cell>
          <cell r="BG128">
            <v>75</v>
          </cell>
          <cell r="BN128">
            <v>6673.610999999999</v>
          </cell>
          <cell r="BO128">
            <v>59182.610999999997</v>
          </cell>
        </row>
        <row r="129">
          <cell r="D129" t="str">
            <v>b</v>
          </cell>
          <cell r="F129" t="str">
            <v>TĐ</v>
          </cell>
          <cell r="N129">
            <v>214046</v>
          </cell>
          <cell r="Q129">
            <v>135000</v>
          </cell>
          <cell r="Z129">
            <v>8000</v>
          </cell>
          <cell r="BF129">
            <v>117862</v>
          </cell>
          <cell r="BG129">
            <v>13783</v>
          </cell>
          <cell r="BM129">
            <v>4867</v>
          </cell>
          <cell r="BN129">
            <v>-11355</v>
          </cell>
          <cell r="BO129">
            <v>71046</v>
          </cell>
        </row>
        <row r="130">
          <cell r="D130" t="str">
            <v>b</v>
          </cell>
          <cell r="F130" t="str">
            <v>TĐ</v>
          </cell>
          <cell r="N130">
            <v>174859</v>
          </cell>
          <cell r="Q130">
            <v>110000</v>
          </cell>
          <cell r="Z130">
            <v>5000</v>
          </cell>
          <cell r="BF130">
            <v>111170</v>
          </cell>
          <cell r="BG130">
            <v>3775</v>
          </cell>
          <cell r="BM130">
            <v>3915</v>
          </cell>
          <cell r="BN130">
            <v>-55</v>
          </cell>
          <cell r="BO130">
            <v>59859</v>
          </cell>
        </row>
        <row r="131">
          <cell r="D131" t="str">
            <v>b</v>
          </cell>
          <cell r="N131">
            <v>123281.86500000001</v>
          </cell>
          <cell r="Q131">
            <v>90201.339000000007</v>
          </cell>
          <cell r="Z131">
            <v>8403.6090000000004</v>
          </cell>
          <cell r="BF131">
            <v>93950</v>
          </cell>
          <cell r="BG131">
            <v>8208</v>
          </cell>
          <cell r="BM131">
            <v>8404</v>
          </cell>
          <cell r="BN131">
            <v>3553.0519999999924</v>
          </cell>
          <cell r="BO131">
            <v>24676.916999999998</v>
          </cell>
        </row>
        <row r="132">
          <cell r="D132" t="str">
            <v>b</v>
          </cell>
          <cell r="N132">
            <v>244447</v>
          </cell>
          <cell r="Q132">
            <v>137251.549</v>
          </cell>
          <cell r="Z132">
            <v>10000</v>
          </cell>
          <cell r="BF132">
            <v>136822</v>
          </cell>
          <cell r="BG132">
            <v>4462</v>
          </cell>
          <cell r="BM132">
            <v>9251</v>
          </cell>
          <cell r="BN132">
            <v>-5967.5489999999991</v>
          </cell>
          <cell r="BO132">
            <v>97195.451000000001</v>
          </cell>
        </row>
        <row r="133">
          <cell r="D133" t="str">
            <v>b</v>
          </cell>
          <cell r="N133">
            <v>258354</v>
          </cell>
          <cell r="Q133">
            <v>30000</v>
          </cell>
          <cell r="Z133">
            <v>16000</v>
          </cell>
          <cell r="BF133">
            <v>17610</v>
          </cell>
          <cell r="BG133">
            <v>24856</v>
          </cell>
          <cell r="BM133">
            <v>15996</v>
          </cell>
          <cell r="BN133">
            <v>-3534</v>
          </cell>
          <cell r="BO133">
            <v>212354</v>
          </cell>
        </row>
        <row r="134">
          <cell r="D134" t="str">
            <v>b</v>
          </cell>
          <cell r="N134">
            <v>313632</v>
          </cell>
          <cell r="Q134">
            <v>28500</v>
          </cell>
          <cell r="Z134">
            <v>16000</v>
          </cell>
          <cell r="BF134">
            <v>4429</v>
          </cell>
          <cell r="BG134">
            <v>27297</v>
          </cell>
          <cell r="BM134">
            <v>15565</v>
          </cell>
          <cell r="BN134">
            <v>-12774</v>
          </cell>
          <cell r="BO134">
            <v>269132</v>
          </cell>
        </row>
        <row r="135">
          <cell r="D135" t="str">
            <v>b</v>
          </cell>
          <cell r="N135">
            <v>151277</v>
          </cell>
          <cell r="Q135">
            <v>20000</v>
          </cell>
          <cell r="Z135">
            <v>12000</v>
          </cell>
          <cell r="BF135">
            <v>1714</v>
          </cell>
          <cell r="BG135">
            <v>4535</v>
          </cell>
          <cell r="BM135">
            <v>8440</v>
          </cell>
          <cell r="BN135">
            <v>-25751</v>
          </cell>
          <cell r="BO135">
            <v>119277</v>
          </cell>
        </row>
        <row r="136">
          <cell r="D136" t="str">
            <v>b</v>
          </cell>
          <cell r="N136">
            <v>232484</v>
          </cell>
          <cell r="Q136">
            <v>25000</v>
          </cell>
          <cell r="Z136">
            <v>19547</v>
          </cell>
          <cell r="BF136">
            <v>3449</v>
          </cell>
          <cell r="BG136">
            <v>18331</v>
          </cell>
          <cell r="BM136">
            <v>19252</v>
          </cell>
          <cell r="BN136">
            <v>-22767</v>
          </cell>
          <cell r="BO136">
            <v>187937</v>
          </cell>
        </row>
        <row r="137">
          <cell r="D137" t="str">
            <v>b</v>
          </cell>
          <cell r="N137">
            <v>110941</v>
          </cell>
          <cell r="Q137">
            <v>23000</v>
          </cell>
          <cell r="Z137">
            <v>12000</v>
          </cell>
          <cell r="BF137">
            <v>1960</v>
          </cell>
          <cell r="BG137">
            <v>11160</v>
          </cell>
          <cell r="BM137">
            <v>7807</v>
          </cell>
          <cell r="BN137">
            <v>-21880</v>
          </cell>
          <cell r="BO137">
            <v>75941</v>
          </cell>
        </row>
        <row r="138">
          <cell r="D138" t="str">
            <v>b</v>
          </cell>
          <cell r="N138">
            <v>377651</v>
          </cell>
          <cell r="Q138">
            <v>69860.218999999997</v>
          </cell>
          <cell r="Z138">
            <v>16000</v>
          </cell>
          <cell r="BF138">
            <v>25312</v>
          </cell>
          <cell r="BG138">
            <v>21733</v>
          </cell>
          <cell r="BM138">
            <v>15813</v>
          </cell>
          <cell r="BN138">
            <v>-38815.218999999997</v>
          </cell>
          <cell r="BO138">
            <v>291790.78100000002</v>
          </cell>
        </row>
        <row r="139">
          <cell r="D139" t="str">
            <v>b</v>
          </cell>
          <cell r="N139">
            <v>39027</v>
          </cell>
          <cell r="Q139">
            <v>12000</v>
          </cell>
          <cell r="Z139">
            <v>65.599999999999909</v>
          </cell>
          <cell r="BF139">
            <v>7984</v>
          </cell>
          <cell r="BG139">
            <v>3419</v>
          </cell>
          <cell r="BM139">
            <v>66</v>
          </cell>
          <cell r="BN139">
            <v>-662.59999999999991</v>
          </cell>
          <cell r="BO139">
            <v>26961.4</v>
          </cell>
        </row>
        <row r="140">
          <cell r="D140" t="str">
            <v>b</v>
          </cell>
          <cell r="N140">
            <v>79483.335999999996</v>
          </cell>
          <cell r="Q140">
            <v>61092</v>
          </cell>
          <cell r="Z140">
            <v>4500</v>
          </cell>
          <cell r="BF140">
            <v>62710</v>
          </cell>
          <cell r="BG140">
            <v>1768</v>
          </cell>
          <cell r="BM140">
            <v>4500</v>
          </cell>
          <cell r="BN140">
            <v>-1114</v>
          </cell>
          <cell r="BO140">
            <v>13891.335999999996</v>
          </cell>
        </row>
        <row r="141">
          <cell r="D141" t="str">
            <v>b</v>
          </cell>
          <cell r="N141">
            <v>428354</v>
          </cell>
          <cell r="Q141">
            <v>40000</v>
          </cell>
          <cell r="Z141">
            <v>21578</v>
          </cell>
          <cell r="BF141">
            <v>4268</v>
          </cell>
          <cell r="BG141">
            <v>187</v>
          </cell>
          <cell r="BN141">
            <v>-57123</v>
          </cell>
          <cell r="BO141">
            <v>366776</v>
          </cell>
        </row>
        <row r="142">
          <cell r="D142" t="str">
            <v>c</v>
          </cell>
          <cell r="N142">
            <v>119787</v>
          </cell>
          <cell r="Q142">
            <v>0</v>
          </cell>
          <cell r="Z142">
            <v>20000</v>
          </cell>
          <cell r="BF142">
            <v>461</v>
          </cell>
          <cell r="BG142">
            <v>1519</v>
          </cell>
          <cell r="BM142">
            <v>18527</v>
          </cell>
          <cell r="BN142">
            <v>-18020</v>
          </cell>
          <cell r="BO142">
            <v>99787</v>
          </cell>
        </row>
        <row r="143">
          <cell r="D143" t="str">
            <v>c</v>
          </cell>
          <cell r="N143">
            <v>461435.05800000002</v>
          </cell>
          <cell r="Z143">
            <v>20000</v>
          </cell>
          <cell r="BF143">
            <v>471</v>
          </cell>
          <cell r="BG143">
            <v>314</v>
          </cell>
          <cell r="BM143">
            <v>18614</v>
          </cell>
          <cell r="BN143">
            <v>-19215</v>
          </cell>
          <cell r="BO143">
            <v>441435.05800000002</v>
          </cell>
        </row>
        <row r="144">
          <cell r="N144">
            <v>36363.274000000005</v>
          </cell>
          <cell r="Q144">
            <v>12500</v>
          </cell>
          <cell r="Z144">
            <v>14190.22</v>
          </cell>
          <cell r="BB144">
            <v>0</v>
          </cell>
          <cell r="BC144">
            <v>0</v>
          </cell>
          <cell r="BF144">
            <v>23300</v>
          </cell>
          <cell r="BG144">
            <v>3390.22</v>
          </cell>
          <cell r="BM144">
            <v>13236</v>
          </cell>
          <cell r="BN144">
            <v>0</v>
          </cell>
          <cell r="BO144">
            <v>9673.0540000000001</v>
          </cell>
        </row>
        <row r="145">
          <cell r="D145" t="str">
            <v>b</v>
          </cell>
          <cell r="N145">
            <v>7071.5749999999998</v>
          </cell>
          <cell r="Q145">
            <v>2500</v>
          </cell>
          <cell r="Z145">
            <v>3000</v>
          </cell>
          <cell r="BF145">
            <v>5500</v>
          </cell>
          <cell r="BM145">
            <v>3000</v>
          </cell>
          <cell r="BN145">
            <v>0</v>
          </cell>
          <cell r="BO145">
            <v>1571.5749999999998</v>
          </cell>
        </row>
        <row r="146">
          <cell r="D146" t="str">
            <v>b</v>
          </cell>
          <cell r="N146">
            <v>14500.699000000001</v>
          </cell>
          <cell r="Q146">
            <v>5000</v>
          </cell>
          <cell r="Z146">
            <v>7190.2199999999993</v>
          </cell>
          <cell r="BF146">
            <v>8800</v>
          </cell>
          <cell r="BG146">
            <v>3390.22</v>
          </cell>
          <cell r="BM146">
            <v>6236</v>
          </cell>
          <cell r="BN146">
            <v>0</v>
          </cell>
          <cell r="BO146">
            <v>2310.4790000000012</v>
          </cell>
        </row>
        <row r="147">
          <cell r="D147" t="str">
            <v>b</v>
          </cell>
          <cell r="N147">
            <v>14791</v>
          </cell>
          <cell r="Q147">
            <v>5000</v>
          </cell>
          <cell r="Z147">
            <v>4000</v>
          </cell>
          <cell r="BF147">
            <v>9000</v>
          </cell>
          <cell r="BM147">
            <v>4000</v>
          </cell>
          <cell r="BN147">
            <v>0</v>
          </cell>
          <cell r="BO147">
            <v>5791</v>
          </cell>
        </row>
        <row r="148">
          <cell r="N148">
            <v>44782</v>
          </cell>
          <cell r="Q148">
            <v>22000</v>
          </cell>
          <cell r="Z148">
            <v>18924.382000000001</v>
          </cell>
          <cell r="BB148">
            <v>0</v>
          </cell>
          <cell r="BC148">
            <v>0</v>
          </cell>
          <cell r="BF148">
            <v>30826</v>
          </cell>
          <cell r="BG148">
            <v>10925</v>
          </cell>
          <cell r="BM148">
            <v>18925</v>
          </cell>
          <cell r="BN148">
            <v>826.61799999999948</v>
          </cell>
          <cell r="BO148">
            <v>3857.6179999999995</v>
          </cell>
        </row>
        <row r="149">
          <cell r="D149" t="str">
            <v>b</v>
          </cell>
          <cell r="N149">
            <v>14826</v>
          </cell>
          <cell r="Q149">
            <v>11000</v>
          </cell>
          <cell r="Z149">
            <v>7135.8609999999999</v>
          </cell>
          <cell r="BF149">
            <v>14826</v>
          </cell>
          <cell r="BG149">
            <v>136</v>
          </cell>
          <cell r="BM149">
            <v>7136</v>
          </cell>
          <cell r="BN149">
            <v>-3173.8609999999999</v>
          </cell>
          <cell r="BO149">
            <v>-3309.8609999999999</v>
          </cell>
        </row>
        <row r="150">
          <cell r="D150" t="str">
            <v>b</v>
          </cell>
          <cell r="N150">
            <v>14957</v>
          </cell>
          <cell r="Q150">
            <v>11000</v>
          </cell>
          <cell r="Z150">
            <v>7788.5210000000006</v>
          </cell>
          <cell r="BF150">
            <v>12000</v>
          </cell>
          <cell r="BG150">
            <v>2789</v>
          </cell>
          <cell r="BM150">
            <v>7789</v>
          </cell>
          <cell r="BN150">
            <v>-3999.5210000000006</v>
          </cell>
          <cell r="BO150">
            <v>-3831.5210000000006</v>
          </cell>
        </row>
        <row r="151">
          <cell r="D151" t="str">
            <v>c</v>
          </cell>
          <cell r="N151">
            <v>14999</v>
          </cell>
          <cell r="Z151">
            <v>4000</v>
          </cell>
          <cell r="BF151">
            <v>4000</v>
          </cell>
          <cell r="BG151">
            <v>8000</v>
          </cell>
          <cell r="BM151">
            <v>4000</v>
          </cell>
          <cell r="BN151">
            <v>8000</v>
          </cell>
          <cell r="BO151">
            <v>10999</v>
          </cell>
        </row>
        <row r="152">
          <cell r="N152">
            <v>669745.19599999988</v>
          </cell>
          <cell r="Q152">
            <v>128138.158</v>
          </cell>
          <cell r="Z152">
            <v>75034.559000000008</v>
          </cell>
          <cell r="BB152">
            <v>1500</v>
          </cell>
          <cell r="BC152">
            <v>0</v>
          </cell>
          <cell r="BF152">
            <v>148526.37700000001</v>
          </cell>
          <cell r="BG152">
            <v>83000</v>
          </cell>
          <cell r="BM152">
            <v>64648</v>
          </cell>
          <cell r="BN152">
            <v>28353.660000000003</v>
          </cell>
          <cell r="BO152">
            <v>466572.47899999999</v>
          </cell>
        </row>
        <row r="153">
          <cell r="D153" t="str">
            <v>b</v>
          </cell>
          <cell r="F153" t="str">
            <v>TĐ</v>
          </cell>
          <cell r="N153">
            <v>382851</v>
          </cell>
          <cell r="Q153">
            <v>50371.157999999996</v>
          </cell>
          <cell r="Z153">
            <v>1848.2619999999999</v>
          </cell>
          <cell r="BF153">
            <v>53049</v>
          </cell>
          <cell r="BG153">
            <v>2000</v>
          </cell>
          <cell r="BM153">
            <v>778</v>
          </cell>
          <cell r="BN153">
            <v>2829.5800000000045</v>
          </cell>
          <cell r="BO153">
            <v>330631.58</v>
          </cell>
        </row>
        <row r="154">
          <cell r="D154" t="str">
            <v>b</v>
          </cell>
          <cell r="N154">
            <v>91032</v>
          </cell>
          <cell r="Q154">
            <v>28466</v>
          </cell>
          <cell r="Z154">
            <v>21697.414000000001</v>
          </cell>
          <cell r="BF154">
            <v>12053.08</v>
          </cell>
          <cell r="BG154">
            <v>55000</v>
          </cell>
          <cell r="BM154">
            <v>20500</v>
          </cell>
          <cell r="BN154">
            <v>16889.666000000001</v>
          </cell>
          <cell r="BO154">
            <v>40868.585999999996</v>
          </cell>
        </row>
        <row r="155">
          <cell r="D155" t="str">
            <v>b</v>
          </cell>
          <cell r="N155">
            <v>13025.334000000001</v>
          </cell>
          <cell r="Q155">
            <v>4500</v>
          </cell>
          <cell r="Z155">
            <v>4134.5860000000002</v>
          </cell>
          <cell r="BF155">
            <v>14000</v>
          </cell>
          <cell r="BG155">
            <v>0</v>
          </cell>
          <cell r="BM155">
            <v>4135</v>
          </cell>
          <cell r="BN155">
            <v>5365.4139999999998</v>
          </cell>
          <cell r="BO155">
            <v>4390.7480000000005</v>
          </cell>
        </row>
        <row r="156">
          <cell r="D156" t="str">
            <v>b</v>
          </cell>
          <cell r="N156">
            <v>6779.8249999999998</v>
          </cell>
          <cell r="Q156">
            <v>3000</v>
          </cell>
          <cell r="Z156">
            <v>3779.8249999999998</v>
          </cell>
          <cell r="BF156">
            <v>6779.8249999999998</v>
          </cell>
          <cell r="BM156">
            <v>2000</v>
          </cell>
          <cell r="BN156">
            <v>0</v>
          </cell>
          <cell r="BO156">
            <v>0</v>
          </cell>
        </row>
        <row r="157">
          <cell r="D157" t="str">
            <v>b</v>
          </cell>
          <cell r="N157">
            <v>6943.5420000000004</v>
          </cell>
          <cell r="Q157">
            <v>3000</v>
          </cell>
          <cell r="Z157">
            <v>3943.5419999999999</v>
          </cell>
          <cell r="BF157">
            <v>6943.5420000000004</v>
          </cell>
          <cell r="BM157">
            <v>2000</v>
          </cell>
          <cell r="BN157">
            <v>0</v>
          </cell>
          <cell r="BO157">
            <v>0</v>
          </cell>
        </row>
        <row r="158">
          <cell r="D158" t="str">
            <v>b</v>
          </cell>
          <cell r="N158">
            <v>7340.93</v>
          </cell>
          <cell r="Q158">
            <v>3500</v>
          </cell>
          <cell r="Z158">
            <v>3840.9300000000003</v>
          </cell>
          <cell r="BF158">
            <v>7340.93</v>
          </cell>
          <cell r="BG158">
            <v>0</v>
          </cell>
          <cell r="BM158">
            <v>2000</v>
          </cell>
          <cell r="BN158">
            <v>0</v>
          </cell>
          <cell r="BO158">
            <v>0</v>
          </cell>
        </row>
        <row r="159">
          <cell r="D159" t="str">
            <v>b</v>
          </cell>
          <cell r="N159">
            <v>14750.268</v>
          </cell>
          <cell r="Q159">
            <v>5000</v>
          </cell>
          <cell r="Z159">
            <v>4000</v>
          </cell>
          <cell r="BF159">
            <v>12000</v>
          </cell>
          <cell r="BM159">
            <v>4000</v>
          </cell>
          <cell r="BN159">
            <v>3000</v>
          </cell>
          <cell r="BO159">
            <v>5750.268</v>
          </cell>
        </row>
        <row r="160">
          <cell r="D160" t="str">
            <v>b</v>
          </cell>
          <cell r="N160">
            <v>36223.082999999999</v>
          </cell>
          <cell r="Q160">
            <v>8000</v>
          </cell>
          <cell r="Z160">
            <v>7000</v>
          </cell>
          <cell r="BB160">
            <v>1000</v>
          </cell>
          <cell r="BF160">
            <v>2840</v>
          </cell>
          <cell r="BG160">
            <v>5000</v>
          </cell>
          <cell r="BM160">
            <v>4545</v>
          </cell>
          <cell r="BN160">
            <v>-7160</v>
          </cell>
          <cell r="BO160">
            <v>21223.082999999999</v>
          </cell>
        </row>
        <row r="161">
          <cell r="D161" t="str">
            <v>b</v>
          </cell>
          <cell r="N161">
            <v>7973</v>
          </cell>
          <cell r="Q161">
            <v>3000</v>
          </cell>
          <cell r="Z161">
            <v>3000</v>
          </cell>
          <cell r="BF161">
            <v>3200</v>
          </cell>
          <cell r="BG161">
            <v>3500</v>
          </cell>
          <cell r="BM161">
            <v>2400</v>
          </cell>
          <cell r="BN161">
            <v>700</v>
          </cell>
          <cell r="BO161">
            <v>1973</v>
          </cell>
        </row>
        <row r="162">
          <cell r="D162" t="str">
            <v>b</v>
          </cell>
          <cell r="N162">
            <v>19320</v>
          </cell>
          <cell r="Q162">
            <v>12000</v>
          </cell>
          <cell r="Z162">
            <v>1000</v>
          </cell>
          <cell r="BF162">
            <v>19320</v>
          </cell>
          <cell r="BM162">
            <v>1000</v>
          </cell>
          <cell r="BN162">
            <v>6320</v>
          </cell>
          <cell r="BO162">
            <v>6320</v>
          </cell>
        </row>
        <row r="163">
          <cell r="D163" t="str">
            <v>b</v>
          </cell>
          <cell r="N163">
            <v>13249.766</v>
          </cell>
          <cell r="Q163">
            <v>7301</v>
          </cell>
          <cell r="Z163">
            <v>1390</v>
          </cell>
          <cell r="BF163">
            <v>11000</v>
          </cell>
          <cell r="BM163">
            <v>1390</v>
          </cell>
          <cell r="BN163">
            <v>2309</v>
          </cell>
          <cell r="BO163">
            <v>4558.7659999999996</v>
          </cell>
        </row>
        <row r="164">
          <cell r="D164" t="str">
            <v>c</v>
          </cell>
          <cell r="N164">
            <v>8783</v>
          </cell>
          <cell r="Z164">
            <v>2500</v>
          </cell>
          <cell r="BG164">
            <v>7500</v>
          </cell>
          <cell r="BM164">
            <v>2500</v>
          </cell>
          <cell r="BN164">
            <v>5000</v>
          </cell>
          <cell r="BO164">
            <v>6283</v>
          </cell>
        </row>
        <row r="165">
          <cell r="D165" t="str">
            <v>c</v>
          </cell>
          <cell r="N165">
            <v>7577</v>
          </cell>
          <cell r="Z165">
            <v>2500</v>
          </cell>
          <cell r="BG165">
            <v>6500</v>
          </cell>
          <cell r="BM165">
            <v>2500</v>
          </cell>
          <cell r="BN165">
            <v>4000</v>
          </cell>
          <cell r="BO165">
            <v>5077</v>
          </cell>
        </row>
        <row r="166">
          <cell r="D166" t="str">
            <v>c</v>
          </cell>
          <cell r="N166">
            <v>9668.7579999999998</v>
          </cell>
          <cell r="Z166">
            <v>3000</v>
          </cell>
          <cell r="BG166">
            <v>3500</v>
          </cell>
          <cell r="BM166">
            <v>3000</v>
          </cell>
          <cell r="BN166">
            <v>500</v>
          </cell>
          <cell r="BO166">
            <v>6668.7579999999998</v>
          </cell>
        </row>
        <row r="167">
          <cell r="D167" t="str">
            <v>c</v>
          </cell>
          <cell r="N167">
            <v>29980</v>
          </cell>
          <cell r="Z167">
            <v>7000</v>
          </cell>
          <cell r="BB167">
            <v>500</v>
          </cell>
          <cell r="BM167">
            <v>7500</v>
          </cell>
          <cell r="BN167">
            <v>-7000</v>
          </cell>
          <cell r="BO167">
            <v>22980</v>
          </cell>
        </row>
        <row r="168">
          <cell r="D168" t="str">
            <v>c_khac</v>
          </cell>
          <cell r="N168">
            <v>14247.69</v>
          </cell>
          <cell r="Z168">
            <v>4400</v>
          </cell>
          <cell r="BM168">
            <v>4400</v>
          </cell>
          <cell r="BN168">
            <v>-4400</v>
          </cell>
          <cell r="BO168">
            <v>9847.69</v>
          </cell>
        </row>
        <row r="169">
          <cell r="N169">
            <v>14300</v>
          </cell>
          <cell r="Q169">
            <v>0</v>
          </cell>
          <cell r="Z169">
            <v>4000</v>
          </cell>
          <cell r="BB169">
            <v>0</v>
          </cell>
          <cell r="BC169">
            <v>0</v>
          </cell>
          <cell r="BF169">
            <v>0</v>
          </cell>
          <cell r="BG169">
            <v>585.53300000000002</v>
          </cell>
          <cell r="BM169">
            <v>0</v>
          </cell>
          <cell r="BN169">
            <v>-3414.4670000000001</v>
          </cell>
          <cell r="BO169">
            <v>10300</v>
          </cell>
        </row>
        <row r="170">
          <cell r="D170" t="str">
            <v>c</v>
          </cell>
          <cell r="N170">
            <v>14300</v>
          </cell>
          <cell r="Z170">
            <v>4000</v>
          </cell>
          <cell r="BG170">
            <v>585.53300000000002</v>
          </cell>
          <cell r="BM170">
            <v>0</v>
          </cell>
          <cell r="BN170">
            <v>-3414.4670000000001</v>
          </cell>
          <cell r="BO170">
            <v>10300</v>
          </cell>
        </row>
        <row r="171">
          <cell r="N171">
            <v>70963</v>
          </cell>
          <cell r="Q171">
            <v>20000</v>
          </cell>
          <cell r="Z171">
            <v>23097.134999999998</v>
          </cell>
          <cell r="BB171">
            <v>0</v>
          </cell>
          <cell r="BC171">
            <v>0</v>
          </cell>
          <cell r="BF171">
            <v>0</v>
          </cell>
          <cell r="BG171">
            <v>48156</v>
          </cell>
          <cell r="BM171">
            <v>18530</v>
          </cell>
          <cell r="BN171">
            <v>5058.8650000000016</v>
          </cell>
          <cell r="BO171">
            <v>27865.865000000002</v>
          </cell>
        </row>
        <row r="172">
          <cell r="D172" t="str">
            <v>b</v>
          </cell>
          <cell r="N172">
            <v>70963</v>
          </cell>
          <cell r="Q172">
            <v>20000</v>
          </cell>
          <cell r="Z172">
            <v>23097.134999999998</v>
          </cell>
          <cell r="BG172">
            <v>48156</v>
          </cell>
          <cell r="BM172">
            <v>18530</v>
          </cell>
          <cell r="BN172">
            <v>5058.8650000000016</v>
          </cell>
          <cell r="BO172">
            <v>27865.865000000002</v>
          </cell>
        </row>
        <row r="173">
          <cell r="N173">
            <v>81461.706000000006</v>
          </cell>
          <cell r="Q173">
            <v>8000</v>
          </cell>
          <cell r="Z173">
            <v>20000</v>
          </cell>
          <cell r="BB173">
            <v>0</v>
          </cell>
          <cell r="BC173">
            <v>0</v>
          </cell>
          <cell r="BF173">
            <v>18500</v>
          </cell>
          <cell r="BG173">
            <v>8831</v>
          </cell>
          <cell r="BM173">
            <v>11961</v>
          </cell>
          <cell r="BN173">
            <v>-669</v>
          </cell>
          <cell r="BO173">
            <v>53461.705999999998</v>
          </cell>
        </row>
        <row r="174">
          <cell r="D174" t="str">
            <v>b</v>
          </cell>
          <cell r="N174">
            <v>22768.705999999998</v>
          </cell>
          <cell r="Q174">
            <v>8000</v>
          </cell>
          <cell r="Z174">
            <v>11000</v>
          </cell>
          <cell r="BF174">
            <v>18500</v>
          </cell>
          <cell r="BG174">
            <v>4100</v>
          </cell>
          <cell r="BM174">
            <v>6676</v>
          </cell>
          <cell r="BN174">
            <v>3600</v>
          </cell>
          <cell r="BO174">
            <v>3768.7059999999983</v>
          </cell>
        </row>
        <row r="175">
          <cell r="D175" t="str">
            <v>c</v>
          </cell>
          <cell r="N175">
            <v>39445</v>
          </cell>
          <cell r="Z175">
            <v>4000</v>
          </cell>
          <cell r="BG175">
            <v>3431</v>
          </cell>
          <cell r="BM175">
            <v>285</v>
          </cell>
          <cell r="BN175">
            <v>-569</v>
          </cell>
          <cell r="BO175">
            <v>35445</v>
          </cell>
        </row>
        <row r="176">
          <cell r="D176" t="str">
            <v>c</v>
          </cell>
          <cell r="N176">
            <v>19248</v>
          </cell>
          <cell r="Z176">
            <v>5000</v>
          </cell>
          <cell r="BG176">
            <v>1300</v>
          </cell>
          <cell r="BM176">
            <v>5000</v>
          </cell>
          <cell r="BN176">
            <v>-3700</v>
          </cell>
          <cell r="BO176">
            <v>14248</v>
          </cell>
        </row>
        <row r="177">
          <cell r="N177">
            <v>9368</v>
          </cell>
          <cell r="Q177">
            <v>5300</v>
          </cell>
          <cell r="Z177">
            <v>3000</v>
          </cell>
          <cell r="BB177">
            <v>0</v>
          </cell>
          <cell r="BC177">
            <v>0</v>
          </cell>
          <cell r="BF177">
            <v>9000</v>
          </cell>
          <cell r="BG177">
            <v>0</v>
          </cell>
          <cell r="BM177">
            <v>3000</v>
          </cell>
          <cell r="BN177">
            <v>700</v>
          </cell>
          <cell r="BO177">
            <v>1068</v>
          </cell>
        </row>
        <row r="178">
          <cell r="D178" t="str">
            <v>b</v>
          </cell>
          <cell r="N178">
            <v>9368</v>
          </cell>
          <cell r="Q178">
            <v>5300</v>
          </cell>
          <cell r="Z178">
            <v>3000</v>
          </cell>
          <cell r="BF178">
            <v>9000</v>
          </cell>
          <cell r="BM178">
            <v>3000</v>
          </cell>
          <cell r="BN178">
            <v>700</v>
          </cell>
          <cell r="BO178">
            <v>1068</v>
          </cell>
        </row>
        <row r="179">
          <cell r="N179">
            <v>7589.7759999999998</v>
          </cell>
          <cell r="Q179">
            <v>0</v>
          </cell>
          <cell r="Z179">
            <v>2000</v>
          </cell>
          <cell r="BB179">
            <v>0</v>
          </cell>
          <cell r="BC179">
            <v>0</v>
          </cell>
          <cell r="BF179">
            <v>0</v>
          </cell>
          <cell r="BG179">
            <v>6274.6</v>
          </cell>
          <cell r="BM179">
            <v>2000</v>
          </cell>
          <cell r="BN179">
            <v>4274.6000000000004</v>
          </cell>
          <cell r="BO179">
            <v>5589.7759999999998</v>
          </cell>
        </row>
        <row r="180">
          <cell r="D180" t="str">
            <v>c</v>
          </cell>
          <cell r="N180">
            <v>7589.7759999999998</v>
          </cell>
          <cell r="Z180">
            <v>2000</v>
          </cell>
          <cell r="BG180">
            <v>6274.6</v>
          </cell>
          <cell r="BM180">
            <v>2000</v>
          </cell>
          <cell r="BN180">
            <v>4274.6000000000004</v>
          </cell>
          <cell r="BO180">
            <v>5589.7759999999998</v>
          </cell>
        </row>
        <row r="181">
          <cell r="N181">
            <v>5234</v>
          </cell>
          <cell r="Q181">
            <v>0</v>
          </cell>
          <cell r="Z181">
            <v>2000</v>
          </cell>
          <cell r="BB181">
            <v>0</v>
          </cell>
          <cell r="BC181">
            <v>0</v>
          </cell>
          <cell r="BF181">
            <v>0</v>
          </cell>
          <cell r="BG181">
            <v>0</v>
          </cell>
          <cell r="BM181">
            <v>1918</v>
          </cell>
          <cell r="BN181">
            <v>-2000</v>
          </cell>
          <cell r="BO181">
            <v>3234</v>
          </cell>
        </row>
        <row r="182">
          <cell r="D182" t="str">
            <v>c</v>
          </cell>
          <cell r="N182">
            <v>5234</v>
          </cell>
          <cell r="Z182">
            <v>2000</v>
          </cell>
          <cell r="BM182">
            <v>1918</v>
          </cell>
          <cell r="BN182">
            <v>-2000</v>
          </cell>
          <cell r="BO182">
            <v>3234</v>
          </cell>
        </row>
        <row r="183">
          <cell r="N183">
            <v>956741.63800000004</v>
          </cell>
          <cell r="Q183">
            <v>290136.94</v>
          </cell>
          <cell r="Z183">
            <v>133608.396366</v>
          </cell>
          <cell r="BB183">
            <v>20000</v>
          </cell>
          <cell r="BC183">
            <v>0</v>
          </cell>
          <cell r="BF183">
            <v>246500</v>
          </cell>
          <cell r="BG183">
            <v>209000</v>
          </cell>
          <cell r="BM183">
            <v>132750</v>
          </cell>
          <cell r="BN183">
            <v>31754.663633999997</v>
          </cell>
          <cell r="BO183">
            <v>532996.30163399992</v>
          </cell>
        </row>
        <row r="184">
          <cell r="D184" t="str">
            <v>b</v>
          </cell>
          <cell r="N184">
            <v>55208.669000000002</v>
          </cell>
          <cell r="Q184">
            <v>40500</v>
          </cell>
          <cell r="Z184">
            <v>500</v>
          </cell>
          <cell r="BF184">
            <v>40000</v>
          </cell>
          <cell r="BN184">
            <v>-1000</v>
          </cell>
          <cell r="BO184">
            <v>14208.669000000002</v>
          </cell>
        </row>
        <row r="185">
          <cell r="D185" t="str">
            <v>b</v>
          </cell>
          <cell r="N185">
            <v>126808.969</v>
          </cell>
          <cell r="Q185">
            <v>68781.94</v>
          </cell>
          <cell r="Z185">
            <v>10000</v>
          </cell>
          <cell r="BF185">
            <v>76000</v>
          </cell>
          <cell r="BG185">
            <v>3000</v>
          </cell>
          <cell r="BM185">
            <v>10000</v>
          </cell>
          <cell r="BN185">
            <v>218.05999999999767</v>
          </cell>
          <cell r="BO185">
            <v>48027.028999999995</v>
          </cell>
        </row>
        <row r="186">
          <cell r="D186" t="str">
            <v>b</v>
          </cell>
          <cell r="N186">
            <v>49843</v>
          </cell>
          <cell r="Q186">
            <v>12000</v>
          </cell>
          <cell r="Z186">
            <v>0</v>
          </cell>
          <cell r="BF186">
            <v>11000</v>
          </cell>
          <cell r="BG186">
            <v>21000</v>
          </cell>
          <cell r="BM186">
            <v>0</v>
          </cell>
          <cell r="BN186">
            <v>20000</v>
          </cell>
          <cell r="BO186">
            <v>37843</v>
          </cell>
        </row>
        <row r="187">
          <cell r="D187" t="str">
            <v>b</v>
          </cell>
          <cell r="N187">
            <v>159997</v>
          </cell>
          <cell r="Q187">
            <v>53704</v>
          </cell>
          <cell r="Z187">
            <v>10000</v>
          </cell>
          <cell r="BF187">
            <v>36000</v>
          </cell>
          <cell r="BG187">
            <v>45000</v>
          </cell>
          <cell r="BM187">
            <v>10000</v>
          </cell>
          <cell r="BN187">
            <v>17296</v>
          </cell>
          <cell r="BO187">
            <v>96293</v>
          </cell>
        </row>
        <row r="188">
          <cell r="D188" t="str">
            <v>b</v>
          </cell>
          <cell r="N188">
            <v>29651</v>
          </cell>
          <cell r="Q188">
            <v>14627</v>
          </cell>
          <cell r="Z188">
            <v>7000</v>
          </cell>
          <cell r="BF188">
            <v>7000</v>
          </cell>
          <cell r="BG188">
            <v>15000</v>
          </cell>
          <cell r="BM188">
            <v>6640</v>
          </cell>
          <cell r="BN188">
            <v>373</v>
          </cell>
          <cell r="BO188">
            <v>8024</v>
          </cell>
        </row>
        <row r="189">
          <cell r="D189" t="str">
            <v>b</v>
          </cell>
          <cell r="N189">
            <v>153308</v>
          </cell>
          <cell r="Q189">
            <v>80524</v>
          </cell>
          <cell r="Z189">
            <v>13000</v>
          </cell>
          <cell r="BF189">
            <v>65000</v>
          </cell>
          <cell r="BG189">
            <v>25000</v>
          </cell>
          <cell r="BM189">
            <v>11980</v>
          </cell>
          <cell r="BN189">
            <v>-3524</v>
          </cell>
          <cell r="BO189">
            <v>59784</v>
          </cell>
        </row>
        <row r="190">
          <cell r="D190" t="str">
            <v>b</v>
          </cell>
          <cell r="N190">
            <v>69925</v>
          </cell>
          <cell r="Q190">
            <v>20000</v>
          </cell>
          <cell r="Z190">
            <v>10000</v>
          </cell>
          <cell r="BB190">
            <v>20000</v>
          </cell>
          <cell r="BF190">
            <v>9000</v>
          </cell>
          <cell r="BG190">
            <v>55000</v>
          </cell>
          <cell r="BM190">
            <v>30000</v>
          </cell>
          <cell r="BN190">
            <v>34000</v>
          </cell>
          <cell r="BO190">
            <v>39925</v>
          </cell>
        </row>
        <row r="191">
          <cell r="D191" t="str">
            <v>c</v>
          </cell>
          <cell r="N191">
            <v>36366</v>
          </cell>
          <cell r="Z191">
            <v>10000</v>
          </cell>
          <cell r="BG191">
            <v>10000</v>
          </cell>
          <cell r="BM191">
            <v>10000</v>
          </cell>
          <cell r="BN191">
            <v>0</v>
          </cell>
          <cell r="BO191">
            <v>26366</v>
          </cell>
        </row>
        <row r="192">
          <cell r="D192" t="str">
            <v>c</v>
          </cell>
          <cell r="N192">
            <v>38110</v>
          </cell>
          <cell r="Z192">
            <v>10000</v>
          </cell>
          <cell r="BG192">
            <v>1000</v>
          </cell>
          <cell r="BM192">
            <v>10000</v>
          </cell>
          <cell r="BN192">
            <v>-9000</v>
          </cell>
          <cell r="BO192">
            <v>28110</v>
          </cell>
        </row>
        <row r="193">
          <cell r="D193" t="str">
            <v>c</v>
          </cell>
          <cell r="N193">
            <v>38872</v>
          </cell>
          <cell r="Z193">
            <v>10000</v>
          </cell>
          <cell r="BG193">
            <v>1000</v>
          </cell>
          <cell r="BM193">
            <v>10000</v>
          </cell>
          <cell r="BN193">
            <v>-9000</v>
          </cell>
          <cell r="BO193">
            <v>28872</v>
          </cell>
        </row>
        <row r="194">
          <cell r="D194" t="str">
            <v>c</v>
          </cell>
          <cell r="N194">
            <v>42589</v>
          </cell>
          <cell r="Z194">
            <v>16500</v>
          </cell>
          <cell r="BF194">
            <v>1500</v>
          </cell>
          <cell r="BG194">
            <v>20000</v>
          </cell>
          <cell r="BM194">
            <v>9130</v>
          </cell>
          <cell r="BN194">
            <v>5000</v>
          </cell>
          <cell r="BO194">
            <v>26089</v>
          </cell>
        </row>
        <row r="195">
          <cell r="D195" t="str">
            <v>c</v>
          </cell>
          <cell r="N195">
            <v>16913</v>
          </cell>
          <cell r="Z195">
            <v>7000</v>
          </cell>
          <cell r="BG195">
            <v>10000</v>
          </cell>
          <cell r="BM195">
            <v>4000</v>
          </cell>
          <cell r="BN195">
            <v>3000</v>
          </cell>
          <cell r="BO195">
            <v>9913</v>
          </cell>
        </row>
        <row r="196">
          <cell r="D196" t="str">
            <v>c</v>
          </cell>
          <cell r="N196">
            <v>19168</v>
          </cell>
          <cell r="Z196">
            <v>4000</v>
          </cell>
          <cell r="BF196">
            <v>1000</v>
          </cell>
          <cell r="BG196">
            <v>3000</v>
          </cell>
          <cell r="BM196">
            <v>4000</v>
          </cell>
          <cell r="BN196">
            <v>0</v>
          </cell>
          <cell r="BO196">
            <v>15168</v>
          </cell>
        </row>
        <row r="197">
          <cell r="D197" t="str">
            <v>c</v>
          </cell>
          <cell r="N197">
            <v>119982</v>
          </cell>
          <cell r="Z197">
            <v>25608.396366000001</v>
          </cell>
          <cell r="BM197">
            <v>17000</v>
          </cell>
          <cell r="BN197">
            <v>-25608.396366000001</v>
          </cell>
          <cell r="BO197">
            <v>94373.603633999999</v>
          </cell>
        </row>
        <row r="198">
          <cell r="N198">
            <v>1101328.1310000001</v>
          </cell>
          <cell r="Q198">
            <v>353932</v>
          </cell>
          <cell r="Z198">
            <v>132766.37099999998</v>
          </cell>
          <cell r="BB198">
            <v>0</v>
          </cell>
          <cell r="BC198">
            <v>0</v>
          </cell>
          <cell r="BF198">
            <v>371178</v>
          </cell>
          <cell r="BG198">
            <v>34000</v>
          </cell>
          <cell r="BM198">
            <v>123660</v>
          </cell>
          <cell r="BN198">
            <v>-81520.371000000014</v>
          </cell>
          <cell r="BO198">
            <v>614629.76</v>
          </cell>
        </row>
        <row r="199">
          <cell r="D199" t="str">
            <v>b</v>
          </cell>
          <cell r="N199">
            <v>73444</v>
          </cell>
          <cell r="Q199">
            <v>55903</v>
          </cell>
          <cell r="Z199">
            <v>0</v>
          </cell>
          <cell r="BF199">
            <v>57000</v>
          </cell>
          <cell r="BG199">
            <v>0</v>
          </cell>
          <cell r="BM199">
            <v>0</v>
          </cell>
          <cell r="BN199">
            <v>1097</v>
          </cell>
          <cell r="BO199">
            <v>17541</v>
          </cell>
        </row>
        <row r="200">
          <cell r="D200" t="str">
            <v>b</v>
          </cell>
          <cell r="N200">
            <v>158506.68799999999</v>
          </cell>
          <cell r="Q200">
            <v>107629</v>
          </cell>
          <cell r="Z200">
            <v>17266.370999999999</v>
          </cell>
          <cell r="BF200">
            <v>146000</v>
          </cell>
          <cell r="BM200">
            <v>17266</v>
          </cell>
          <cell r="BN200">
            <v>21104.629000000001</v>
          </cell>
          <cell r="BO200">
            <v>33611.316999999995</v>
          </cell>
        </row>
        <row r="201">
          <cell r="D201" t="str">
            <v>b</v>
          </cell>
          <cell r="N201">
            <v>197396</v>
          </cell>
          <cell r="Q201">
            <v>77845.486350000006</v>
          </cell>
          <cell r="Z201">
            <v>9000</v>
          </cell>
          <cell r="BF201">
            <v>72200</v>
          </cell>
          <cell r="BG201">
            <v>14000</v>
          </cell>
          <cell r="BM201">
            <v>5705</v>
          </cell>
          <cell r="BN201">
            <v>-645.4863500000065</v>
          </cell>
          <cell r="BO201">
            <v>110550.51364999999</v>
          </cell>
        </row>
        <row r="202">
          <cell r="D202" t="str">
            <v>b</v>
          </cell>
          <cell r="N202">
            <v>15646</v>
          </cell>
          <cell r="Q202">
            <v>8500</v>
          </cell>
          <cell r="Z202">
            <v>4200</v>
          </cell>
          <cell r="BF202">
            <v>14000</v>
          </cell>
          <cell r="BM202">
            <v>3000</v>
          </cell>
          <cell r="BN202">
            <v>1300</v>
          </cell>
          <cell r="BO202">
            <v>2946</v>
          </cell>
        </row>
        <row r="203">
          <cell r="D203" t="str">
            <v>b</v>
          </cell>
          <cell r="N203">
            <v>14964</v>
          </cell>
          <cell r="Q203">
            <v>5000</v>
          </cell>
          <cell r="Z203">
            <v>3000</v>
          </cell>
          <cell r="BF203">
            <v>14000</v>
          </cell>
          <cell r="BM203">
            <v>3000</v>
          </cell>
          <cell r="BN203">
            <v>6000</v>
          </cell>
          <cell r="BO203">
            <v>6964</v>
          </cell>
        </row>
        <row r="204">
          <cell r="D204" t="str">
            <v>b</v>
          </cell>
          <cell r="F204" t="str">
            <v>DHD</v>
          </cell>
          <cell r="N204">
            <v>37297</v>
          </cell>
          <cell r="Q204">
            <v>13400</v>
          </cell>
          <cell r="Z204">
            <v>10000</v>
          </cell>
          <cell r="BF204">
            <v>1078</v>
          </cell>
          <cell r="BG204">
            <v>0</v>
          </cell>
          <cell r="BM204">
            <v>9119</v>
          </cell>
          <cell r="BN204">
            <v>-22322</v>
          </cell>
          <cell r="BO204">
            <v>13897</v>
          </cell>
        </row>
        <row r="205">
          <cell r="D205" t="str">
            <v>b</v>
          </cell>
          <cell r="N205">
            <v>7949</v>
          </cell>
          <cell r="Q205">
            <v>3000</v>
          </cell>
          <cell r="Z205">
            <v>800</v>
          </cell>
          <cell r="BF205">
            <v>1500</v>
          </cell>
          <cell r="BG205">
            <v>0</v>
          </cell>
          <cell r="BM205">
            <v>470</v>
          </cell>
          <cell r="BN205">
            <v>-2300</v>
          </cell>
          <cell r="BO205">
            <v>4149</v>
          </cell>
        </row>
        <row r="206">
          <cell r="D206" t="str">
            <v>b</v>
          </cell>
          <cell r="N206">
            <v>147308</v>
          </cell>
          <cell r="Q206">
            <v>64000</v>
          </cell>
          <cell r="Z206">
            <v>10000</v>
          </cell>
          <cell r="BF206">
            <v>50000</v>
          </cell>
          <cell r="BG206">
            <v>12000</v>
          </cell>
          <cell r="BM206">
            <v>9041</v>
          </cell>
          <cell r="BN206">
            <v>-12000</v>
          </cell>
          <cell r="BO206">
            <v>73308</v>
          </cell>
        </row>
        <row r="207">
          <cell r="D207" t="str">
            <v>b</v>
          </cell>
          <cell r="N207">
            <v>52279</v>
          </cell>
          <cell r="Q207">
            <v>17654.513650000001</v>
          </cell>
          <cell r="Z207">
            <v>12000</v>
          </cell>
          <cell r="BF207">
            <v>14500</v>
          </cell>
          <cell r="BG207">
            <v>8000</v>
          </cell>
          <cell r="BM207">
            <v>11023</v>
          </cell>
          <cell r="BN207">
            <v>-7154.5136500000008</v>
          </cell>
          <cell r="BO207">
            <v>22624.486349999999</v>
          </cell>
        </row>
        <row r="208">
          <cell r="D208" t="str">
            <v>c</v>
          </cell>
          <cell r="N208">
            <v>114334</v>
          </cell>
          <cell r="Q208">
            <v>400</v>
          </cell>
          <cell r="Z208">
            <v>19800.644</v>
          </cell>
          <cell r="BF208">
            <v>500</v>
          </cell>
          <cell r="BM208">
            <v>19147</v>
          </cell>
          <cell r="BN208">
            <v>-19700.644</v>
          </cell>
          <cell r="BO208">
            <v>94133.356</v>
          </cell>
        </row>
        <row r="209">
          <cell r="D209" t="str">
            <v>c</v>
          </cell>
          <cell r="F209" t="str">
            <v>DHD</v>
          </cell>
          <cell r="N209">
            <v>179079.443</v>
          </cell>
          <cell r="Z209">
            <v>30000</v>
          </cell>
          <cell r="BF209">
            <v>0</v>
          </cell>
          <cell r="BM209">
            <v>30000</v>
          </cell>
          <cell r="BN209">
            <v>-30000</v>
          </cell>
          <cell r="BO209">
            <v>149079.443</v>
          </cell>
        </row>
        <row r="210">
          <cell r="D210" t="str">
            <v>c</v>
          </cell>
          <cell r="N210">
            <v>45058</v>
          </cell>
          <cell r="Q210">
            <v>300</v>
          </cell>
          <cell r="Z210">
            <v>199.35599999999977</v>
          </cell>
          <cell r="BF210">
            <v>0</v>
          </cell>
          <cell r="BM210">
            <v>199</v>
          </cell>
          <cell r="BN210">
            <v>-499.35599999999977</v>
          </cell>
          <cell r="BO210">
            <v>44558.644</v>
          </cell>
        </row>
        <row r="211">
          <cell r="D211" t="str">
            <v>c</v>
          </cell>
          <cell r="N211">
            <v>58067</v>
          </cell>
          <cell r="Q211">
            <v>300</v>
          </cell>
          <cell r="Z211">
            <v>16500</v>
          </cell>
          <cell r="BF211">
            <v>400</v>
          </cell>
          <cell r="BG211">
            <v>0</v>
          </cell>
          <cell r="BM211">
            <v>15690</v>
          </cell>
          <cell r="BN211">
            <v>-16400</v>
          </cell>
          <cell r="BO211">
            <v>41267</v>
          </cell>
        </row>
        <row r="212">
          <cell r="N212">
            <v>825317.02685999998</v>
          </cell>
          <cell r="Q212">
            <v>176380.698336</v>
          </cell>
          <cell r="Z212">
            <v>132681.90099999998</v>
          </cell>
          <cell r="BB212">
            <v>0</v>
          </cell>
          <cell r="BC212">
            <v>0</v>
          </cell>
          <cell r="BF212">
            <v>169671.18649069619</v>
          </cell>
          <cell r="BG212">
            <v>126852.66841275</v>
          </cell>
          <cell r="BM212">
            <v>103553.8676</v>
          </cell>
          <cell r="BN212">
            <v>-12538.744432553813</v>
          </cell>
          <cell r="BO212">
            <v>516254.42752400006</v>
          </cell>
        </row>
        <row r="213">
          <cell r="D213" t="str">
            <v>a</v>
          </cell>
          <cell r="N213">
            <v>5443.4903599999998</v>
          </cell>
          <cell r="Q213">
            <v>5469.8014000000003</v>
          </cell>
          <cell r="Z213">
            <v>81.900999999999996</v>
          </cell>
          <cell r="BF213">
            <v>5443.4903599999998</v>
          </cell>
          <cell r="BM213">
            <v>75.867599999999996</v>
          </cell>
          <cell r="BN213">
            <v>-108.2120400000005</v>
          </cell>
          <cell r="BO213">
            <v>-108.2120400000005</v>
          </cell>
        </row>
        <row r="214">
          <cell r="D214" t="str">
            <v>a</v>
          </cell>
          <cell r="N214">
            <v>7441.0685000000003</v>
          </cell>
          <cell r="Q214">
            <v>6993.3207359999997</v>
          </cell>
          <cell r="Z214">
            <v>0</v>
          </cell>
          <cell r="BF214">
            <v>7441.0685000000003</v>
          </cell>
          <cell r="BM214">
            <v>0</v>
          </cell>
          <cell r="BN214">
            <v>447.74776400000064</v>
          </cell>
          <cell r="BO214">
            <v>447.74776400000064</v>
          </cell>
        </row>
        <row r="215">
          <cell r="D215" t="str">
            <v>b</v>
          </cell>
          <cell r="N215">
            <v>8558</v>
          </cell>
          <cell r="Q215">
            <v>3000</v>
          </cell>
          <cell r="Z215">
            <v>3000</v>
          </cell>
          <cell r="BF215">
            <v>7727.2039349381803</v>
          </cell>
          <cell r="BM215">
            <v>3000</v>
          </cell>
          <cell r="BN215">
            <v>1727.2039349381803</v>
          </cell>
          <cell r="BO215">
            <v>2558</v>
          </cell>
        </row>
        <row r="216">
          <cell r="D216" t="str">
            <v>b</v>
          </cell>
          <cell r="N216">
            <v>14998</v>
          </cell>
          <cell r="Q216">
            <v>4200</v>
          </cell>
          <cell r="Z216">
            <v>4000</v>
          </cell>
          <cell r="BF216">
            <v>8445.7569999999996</v>
          </cell>
          <cell r="BG216">
            <v>1187.4280000000001</v>
          </cell>
          <cell r="BM216">
            <v>0</v>
          </cell>
          <cell r="BN216">
            <v>1433.1849999999995</v>
          </cell>
          <cell r="BO216">
            <v>6798</v>
          </cell>
        </row>
        <row r="217">
          <cell r="D217" t="str">
            <v>b</v>
          </cell>
          <cell r="N217">
            <v>22104</v>
          </cell>
          <cell r="Q217">
            <v>13000</v>
          </cell>
          <cell r="Z217">
            <v>1000</v>
          </cell>
          <cell r="BF217">
            <v>14686</v>
          </cell>
          <cell r="BG217">
            <v>5365.3</v>
          </cell>
          <cell r="BM217">
            <v>860</v>
          </cell>
          <cell r="BN217">
            <v>6051.2999999999993</v>
          </cell>
          <cell r="BO217">
            <v>8104</v>
          </cell>
        </row>
        <row r="218">
          <cell r="D218" t="str">
            <v>b</v>
          </cell>
          <cell r="N218">
            <v>14506</v>
          </cell>
          <cell r="Q218">
            <v>6291.4549999999999</v>
          </cell>
          <cell r="Z218">
            <v>4000</v>
          </cell>
          <cell r="BF218">
            <v>8363.6489999999994</v>
          </cell>
          <cell r="BG218">
            <v>532.70500000000004</v>
          </cell>
          <cell r="BM218">
            <v>0</v>
          </cell>
          <cell r="BN218">
            <v>-1395.1010000000006</v>
          </cell>
          <cell r="BO218">
            <v>4214.5450000000001</v>
          </cell>
        </row>
        <row r="219">
          <cell r="D219" t="str">
            <v>b</v>
          </cell>
          <cell r="N219">
            <v>50668</v>
          </cell>
          <cell r="Q219">
            <v>34012.6</v>
          </cell>
          <cell r="Z219">
            <v>5000</v>
          </cell>
          <cell r="BF219">
            <v>34080.758800000003</v>
          </cell>
          <cell r="BG219">
            <v>8699</v>
          </cell>
          <cell r="BM219">
            <v>5000</v>
          </cell>
          <cell r="BN219">
            <v>3767.1588000000047</v>
          </cell>
          <cell r="BO219">
            <v>11655.400000000001</v>
          </cell>
        </row>
        <row r="220">
          <cell r="D220" t="str">
            <v>b</v>
          </cell>
          <cell r="N220">
            <v>144495.13800000001</v>
          </cell>
          <cell r="Q220">
            <v>19798</v>
          </cell>
          <cell r="Z220">
            <v>14000</v>
          </cell>
          <cell r="BF220">
            <v>15772.7</v>
          </cell>
          <cell r="BG220">
            <v>19540.7</v>
          </cell>
          <cell r="BM220">
            <v>13817</v>
          </cell>
          <cell r="BN220">
            <v>1515.4000000000015</v>
          </cell>
          <cell r="BO220">
            <v>110697.13800000001</v>
          </cell>
        </row>
        <row r="221">
          <cell r="D221" t="str">
            <v>b</v>
          </cell>
          <cell r="N221">
            <v>29022.179</v>
          </cell>
          <cell r="Q221">
            <v>22110</v>
          </cell>
          <cell r="Z221">
            <v>4000</v>
          </cell>
          <cell r="BF221">
            <v>23876</v>
          </cell>
          <cell r="BG221">
            <v>2331.1999999999998</v>
          </cell>
          <cell r="BM221">
            <v>3858</v>
          </cell>
          <cell r="BN221">
            <v>97.200000000000728</v>
          </cell>
          <cell r="BO221">
            <v>2912.1790000000001</v>
          </cell>
        </row>
        <row r="222">
          <cell r="D222" t="str">
            <v>b</v>
          </cell>
          <cell r="F222" t="str">
            <v>DHD</v>
          </cell>
          <cell r="N222">
            <v>95138.6</v>
          </cell>
          <cell r="Q222">
            <v>14603.521199999999</v>
          </cell>
          <cell r="Z222">
            <v>16600</v>
          </cell>
          <cell r="BF222">
            <v>15782</v>
          </cell>
          <cell r="BG222">
            <v>16462.900000000001</v>
          </cell>
          <cell r="BM222">
            <v>12357</v>
          </cell>
          <cell r="BN222">
            <v>1041.3788000000022</v>
          </cell>
          <cell r="BO222">
            <v>63935.078800000003</v>
          </cell>
        </row>
        <row r="223">
          <cell r="D223" t="str">
            <v>b</v>
          </cell>
          <cell r="N223">
            <v>55395</v>
          </cell>
          <cell r="Q223">
            <v>12400</v>
          </cell>
          <cell r="Z223">
            <v>13000</v>
          </cell>
          <cell r="BF223">
            <v>3857.9</v>
          </cell>
          <cell r="BG223">
            <v>19461</v>
          </cell>
          <cell r="BM223">
            <v>12216</v>
          </cell>
          <cell r="BN223">
            <v>-2081.0999999999985</v>
          </cell>
          <cell r="BO223">
            <v>29995</v>
          </cell>
        </row>
        <row r="224">
          <cell r="D224" t="str">
            <v>b</v>
          </cell>
          <cell r="N224">
            <v>69762</v>
          </cell>
          <cell r="Q224">
            <v>15000</v>
          </cell>
          <cell r="Z224">
            <v>12000</v>
          </cell>
          <cell r="BF224">
            <v>5417.6</v>
          </cell>
          <cell r="BG224">
            <v>11729.5</v>
          </cell>
          <cell r="BM224">
            <v>7188</v>
          </cell>
          <cell r="BN224">
            <v>-9852.9000000000015</v>
          </cell>
          <cell r="BO224">
            <v>42762</v>
          </cell>
        </row>
        <row r="225">
          <cell r="D225" t="str">
            <v>b</v>
          </cell>
          <cell r="N225">
            <v>59936</v>
          </cell>
          <cell r="Q225">
            <v>13504</v>
          </cell>
          <cell r="Z225">
            <v>9000</v>
          </cell>
          <cell r="BF225">
            <v>2397</v>
          </cell>
          <cell r="BG225">
            <v>8411.4</v>
          </cell>
          <cell r="BM225">
            <v>3527</v>
          </cell>
          <cell r="BN225">
            <v>-11695.6</v>
          </cell>
          <cell r="BO225">
            <v>37432</v>
          </cell>
        </row>
        <row r="226">
          <cell r="D226" t="str">
            <v>b</v>
          </cell>
          <cell r="N226">
            <v>14917</v>
          </cell>
          <cell r="Q226">
            <v>5000</v>
          </cell>
          <cell r="Z226">
            <v>4000</v>
          </cell>
          <cell r="BF226">
            <v>12999.469895758</v>
          </cell>
          <cell r="BM226">
            <v>4000</v>
          </cell>
          <cell r="BN226">
            <v>3999.4698957580003</v>
          </cell>
          <cell r="BO226">
            <v>5917</v>
          </cell>
        </row>
        <row r="227">
          <cell r="D227" t="str">
            <v>c</v>
          </cell>
          <cell r="N227">
            <v>72645</v>
          </cell>
          <cell r="Q227">
            <v>498</v>
          </cell>
          <cell r="Z227">
            <v>14500</v>
          </cell>
          <cell r="BF227">
            <v>1952</v>
          </cell>
          <cell r="BG227">
            <v>17064</v>
          </cell>
          <cell r="BM227">
            <v>14500</v>
          </cell>
          <cell r="BN227">
            <v>4018</v>
          </cell>
          <cell r="BO227">
            <v>57647</v>
          </cell>
        </row>
        <row r="228">
          <cell r="D228" t="str">
            <v>c</v>
          </cell>
          <cell r="N228">
            <v>102486</v>
          </cell>
          <cell r="Q228">
            <v>500</v>
          </cell>
          <cell r="Z228">
            <v>14500</v>
          </cell>
          <cell r="BF228">
            <v>1348.633</v>
          </cell>
          <cell r="BG228">
            <v>4817.3999999999996</v>
          </cell>
          <cell r="BM228">
            <v>14500</v>
          </cell>
          <cell r="BN228">
            <v>-8833.9670000000006</v>
          </cell>
          <cell r="BO228">
            <v>87486</v>
          </cell>
        </row>
        <row r="229">
          <cell r="D229" t="str">
            <v>c</v>
          </cell>
          <cell r="N229">
            <v>12500</v>
          </cell>
          <cell r="Z229">
            <v>7300</v>
          </cell>
          <cell r="BG229">
            <v>6694.1604127499995</v>
          </cell>
          <cell r="BM229">
            <v>3867</v>
          </cell>
          <cell r="BN229">
            <v>-605.83958725000048</v>
          </cell>
          <cell r="BO229">
            <v>5200</v>
          </cell>
        </row>
        <row r="230">
          <cell r="D230" t="str">
            <v>c</v>
          </cell>
          <cell r="N230">
            <v>13758</v>
          </cell>
          <cell r="Z230">
            <v>5825.9319999999998</v>
          </cell>
          <cell r="BF230">
            <v>79.956000000000003</v>
          </cell>
          <cell r="BG230">
            <v>3768.9749999999999</v>
          </cell>
          <cell r="BM230">
            <v>3914</v>
          </cell>
          <cell r="BN230">
            <v>-1977.0009999999997</v>
          </cell>
          <cell r="BO230">
            <v>7932.0680000000002</v>
          </cell>
        </row>
        <row r="231">
          <cell r="D231" t="str">
            <v>c</v>
          </cell>
          <cell r="N231">
            <v>31543.550999999999</v>
          </cell>
          <cell r="Z231">
            <v>874.06800000000021</v>
          </cell>
          <cell r="BG231">
            <v>787</v>
          </cell>
          <cell r="BM231">
            <v>874</v>
          </cell>
          <cell r="BN231">
            <v>-87.068000000000211</v>
          </cell>
          <cell r="BO231">
            <v>30669.483</v>
          </cell>
        </row>
        <row r="232">
          <cell r="N232">
            <v>941226.19799999997</v>
          </cell>
          <cell r="Q232">
            <v>92861.841444000005</v>
          </cell>
          <cell r="Z232">
            <v>89000</v>
          </cell>
          <cell r="BB232">
            <v>0</v>
          </cell>
          <cell r="BC232">
            <v>0</v>
          </cell>
          <cell r="BF232">
            <v>50765</v>
          </cell>
          <cell r="BG232">
            <v>217347.93379999997</v>
          </cell>
          <cell r="BM232">
            <v>86329</v>
          </cell>
          <cell r="BN232">
            <v>86251.092356000008</v>
          </cell>
          <cell r="BO232">
            <v>759364.35655599996</v>
          </cell>
        </row>
        <row r="233">
          <cell r="D233" t="str">
            <v>b</v>
          </cell>
          <cell r="F233" t="str">
            <v>DHD</v>
          </cell>
          <cell r="N233">
            <v>148926</v>
          </cell>
          <cell r="Q233">
            <v>51326.841444000005</v>
          </cell>
          <cell r="Z233">
            <v>35532.392999999996</v>
          </cell>
          <cell r="BF233">
            <v>50765</v>
          </cell>
          <cell r="BG233">
            <v>120000</v>
          </cell>
          <cell r="BM233">
            <v>35532</v>
          </cell>
          <cell r="BN233">
            <v>83905.765555999998</v>
          </cell>
          <cell r="BO233">
            <v>62066.765555999998</v>
          </cell>
        </row>
        <row r="234">
          <cell r="D234" t="str">
            <v>b</v>
          </cell>
          <cell r="F234" t="str">
            <v>DHD</v>
          </cell>
          <cell r="N234">
            <v>85000</v>
          </cell>
          <cell r="Q234">
            <v>24843</v>
          </cell>
          <cell r="Z234">
            <v>18688.261999999999</v>
          </cell>
          <cell r="BG234">
            <v>67843</v>
          </cell>
          <cell r="BM234">
            <v>18688</v>
          </cell>
          <cell r="BN234">
            <v>24311.738000000001</v>
          </cell>
          <cell r="BO234">
            <v>41468.737999999998</v>
          </cell>
        </row>
        <row r="235">
          <cell r="D235" t="str">
            <v>b</v>
          </cell>
          <cell r="N235">
            <v>23269.742999999999</v>
          </cell>
          <cell r="Q235">
            <v>13292</v>
          </cell>
          <cell r="Z235">
            <v>6000</v>
          </cell>
          <cell r="BG235">
            <v>17221.661800000002</v>
          </cell>
          <cell r="BM235">
            <v>4377</v>
          </cell>
          <cell r="BN235">
            <v>-2070.3381999999983</v>
          </cell>
          <cell r="BO235">
            <v>3977.7429999999986</v>
          </cell>
        </row>
        <row r="236">
          <cell r="D236" t="str">
            <v>c</v>
          </cell>
          <cell r="N236">
            <v>86623.788</v>
          </cell>
          <cell r="Q236">
            <v>400</v>
          </cell>
          <cell r="Z236">
            <v>9000</v>
          </cell>
          <cell r="BG236">
            <v>1307.077</v>
          </cell>
          <cell r="BM236">
            <v>9000</v>
          </cell>
          <cell r="BN236">
            <v>-8092.9229999999998</v>
          </cell>
          <cell r="BO236">
            <v>77223.788</v>
          </cell>
        </row>
        <row r="237">
          <cell r="D237" t="str">
            <v>c</v>
          </cell>
          <cell r="N237">
            <v>46833</v>
          </cell>
          <cell r="Q237">
            <v>300</v>
          </cell>
          <cell r="Z237">
            <v>104.35400000000027</v>
          </cell>
          <cell r="BM237">
            <v>104</v>
          </cell>
          <cell r="BN237">
            <v>-404.35400000000027</v>
          </cell>
          <cell r="BO237">
            <v>46428.646000000001</v>
          </cell>
        </row>
        <row r="238">
          <cell r="D238" t="str">
            <v>c</v>
          </cell>
          <cell r="N238">
            <v>54596.455000000002</v>
          </cell>
          <cell r="Q238">
            <v>300</v>
          </cell>
          <cell r="Z238">
            <v>5000</v>
          </cell>
          <cell r="BG238">
            <v>6076.96</v>
          </cell>
          <cell r="BM238">
            <v>5000</v>
          </cell>
          <cell r="BN238">
            <v>776.96</v>
          </cell>
          <cell r="BO238">
            <v>49296.455000000002</v>
          </cell>
        </row>
        <row r="239">
          <cell r="D239" t="str">
            <v>c</v>
          </cell>
          <cell r="N239">
            <v>121847</v>
          </cell>
          <cell r="Q239">
            <v>400</v>
          </cell>
          <cell r="Z239">
            <v>5000</v>
          </cell>
          <cell r="BM239">
            <v>3952</v>
          </cell>
          <cell r="BN239">
            <v>-5400</v>
          </cell>
          <cell r="BO239">
            <v>116447</v>
          </cell>
        </row>
        <row r="240">
          <cell r="D240" t="str">
            <v>c</v>
          </cell>
          <cell r="N240">
            <v>81072.902000000002</v>
          </cell>
          <cell r="Q240">
            <v>400</v>
          </cell>
          <cell r="Z240">
            <v>354.84000000000015</v>
          </cell>
          <cell r="BG240">
            <v>1336</v>
          </cell>
          <cell r="BM240">
            <v>355</v>
          </cell>
          <cell r="BN240">
            <v>581.15999999999985</v>
          </cell>
          <cell r="BO240">
            <v>80318.062000000005</v>
          </cell>
        </row>
        <row r="241">
          <cell r="D241" t="str">
            <v>c</v>
          </cell>
          <cell r="N241">
            <v>81927.754000000001</v>
          </cell>
          <cell r="Q241">
            <v>400</v>
          </cell>
          <cell r="Z241">
            <v>8332.1372439999996</v>
          </cell>
          <cell r="BG241">
            <v>1810.2349999999999</v>
          </cell>
          <cell r="BM241">
            <v>8332</v>
          </cell>
          <cell r="BN241">
            <v>-6921.9022439999999</v>
          </cell>
          <cell r="BO241">
            <v>73195.616756000003</v>
          </cell>
        </row>
        <row r="242">
          <cell r="D242" t="str">
            <v>c</v>
          </cell>
          <cell r="N242">
            <v>73672.963000000003</v>
          </cell>
          <cell r="Q242">
            <v>400</v>
          </cell>
          <cell r="Z242">
            <v>257.54925600000024</v>
          </cell>
          <cell r="BG242">
            <v>889</v>
          </cell>
          <cell r="BM242">
            <v>258</v>
          </cell>
          <cell r="BN242">
            <v>231.45074399999976</v>
          </cell>
          <cell r="BO242">
            <v>73015.413744000005</v>
          </cell>
        </row>
        <row r="243">
          <cell r="D243" t="str">
            <v>c</v>
          </cell>
          <cell r="N243">
            <v>60077.245999999999</v>
          </cell>
          <cell r="Q243">
            <v>400</v>
          </cell>
          <cell r="Z243">
            <v>424.50500000000011</v>
          </cell>
          <cell r="BG243">
            <v>864</v>
          </cell>
          <cell r="BM243">
            <v>425</v>
          </cell>
          <cell r="BN243">
            <v>39.494999999999891</v>
          </cell>
          <cell r="BO243">
            <v>59252.741000000002</v>
          </cell>
        </row>
        <row r="244">
          <cell r="D244" t="str">
            <v>c</v>
          </cell>
          <cell r="N244">
            <v>77379.346999999994</v>
          </cell>
          <cell r="Q244">
            <v>400</v>
          </cell>
          <cell r="Z244">
            <v>305.95949999999993</v>
          </cell>
          <cell r="BM244">
            <v>306</v>
          </cell>
          <cell r="BN244">
            <v>-705.95949999999993</v>
          </cell>
          <cell r="BO244">
            <v>76673.387499999997</v>
          </cell>
        </row>
        <row r="245">
          <cell r="N245">
            <v>1539813</v>
          </cell>
          <cell r="Q245">
            <v>502772</v>
          </cell>
          <cell r="Z245">
            <v>100000</v>
          </cell>
          <cell r="BB245">
            <v>0</v>
          </cell>
          <cell r="BC245">
            <v>0</v>
          </cell>
          <cell r="BF245">
            <v>511357</v>
          </cell>
          <cell r="BG245">
            <v>139597</v>
          </cell>
          <cell r="BM245">
            <v>62164</v>
          </cell>
          <cell r="BN245">
            <v>48182</v>
          </cell>
          <cell r="BO245">
            <v>937041</v>
          </cell>
        </row>
        <row r="246">
          <cell r="D246" t="str">
            <v>b</v>
          </cell>
          <cell r="N246">
            <v>40000</v>
          </cell>
          <cell r="Z246">
            <v>15000</v>
          </cell>
          <cell r="BM246">
            <v>0</v>
          </cell>
          <cell r="BN246">
            <v>-15000</v>
          </cell>
          <cell r="BO246">
            <v>25000</v>
          </cell>
        </row>
        <row r="247">
          <cell r="D247" t="str">
            <v>b</v>
          </cell>
          <cell r="N247">
            <v>171900</v>
          </cell>
          <cell r="Q247">
            <v>126000</v>
          </cell>
          <cell r="Z247">
            <v>3000</v>
          </cell>
          <cell r="BF247">
            <v>138000</v>
          </cell>
          <cell r="BG247">
            <v>5000</v>
          </cell>
          <cell r="BM247">
            <v>2850</v>
          </cell>
          <cell r="BN247">
            <v>14000</v>
          </cell>
          <cell r="BO247">
            <v>42900</v>
          </cell>
        </row>
        <row r="248">
          <cell r="D248" t="str">
            <v>b</v>
          </cell>
          <cell r="N248">
            <v>122307</v>
          </cell>
          <cell r="Q248">
            <v>66704</v>
          </cell>
          <cell r="Z248">
            <v>2500</v>
          </cell>
          <cell r="BF248">
            <v>77183</v>
          </cell>
          <cell r="BG248">
            <v>500</v>
          </cell>
          <cell r="BM248">
            <v>2400</v>
          </cell>
          <cell r="BN248">
            <v>8479</v>
          </cell>
          <cell r="BO248">
            <v>53103</v>
          </cell>
        </row>
        <row r="249">
          <cell r="D249" t="str">
            <v>b</v>
          </cell>
          <cell r="N249">
            <v>62672</v>
          </cell>
          <cell r="Q249">
            <v>30700</v>
          </cell>
          <cell r="Z249">
            <v>5000</v>
          </cell>
          <cell r="BF249">
            <v>36482</v>
          </cell>
          <cell r="BG249">
            <v>1418</v>
          </cell>
          <cell r="BM249">
            <v>3700</v>
          </cell>
          <cell r="BN249">
            <v>2200</v>
          </cell>
          <cell r="BO249">
            <v>26972</v>
          </cell>
        </row>
        <row r="250">
          <cell r="D250" t="str">
            <v>b</v>
          </cell>
          <cell r="N250">
            <v>19912</v>
          </cell>
          <cell r="Q250">
            <v>7000</v>
          </cell>
          <cell r="Z250">
            <v>5000</v>
          </cell>
          <cell r="BF250">
            <v>4385</v>
          </cell>
          <cell r="BG250">
            <v>7615</v>
          </cell>
          <cell r="BM250">
            <v>3176</v>
          </cell>
          <cell r="BN250">
            <v>0</v>
          </cell>
          <cell r="BO250">
            <v>7912</v>
          </cell>
        </row>
        <row r="251">
          <cell r="D251" t="str">
            <v>b</v>
          </cell>
          <cell r="N251">
            <v>54096</v>
          </cell>
          <cell r="Q251">
            <v>16000</v>
          </cell>
          <cell r="Z251">
            <v>10000</v>
          </cell>
          <cell r="BF251">
            <v>22582</v>
          </cell>
          <cell r="BG251">
            <v>13549</v>
          </cell>
          <cell r="BM251">
            <v>9400</v>
          </cell>
          <cell r="BN251">
            <v>10131</v>
          </cell>
          <cell r="BO251">
            <v>28096</v>
          </cell>
        </row>
        <row r="252">
          <cell r="D252" t="str">
            <v>b</v>
          </cell>
          <cell r="N252">
            <v>29130</v>
          </cell>
          <cell r="Q252">
            <v>10000</v>
          </cell>
          <cell r="Z252">
            <v>0</v>
          </cell>
          <cell r="BF252">
            <v>0</v>
          </cell>
          <cell r="BG252">
            <v>12000</v>
          </cell>
          <cell r="BM252">
            <v>0</v>
          </cell>
          <cell r="BN252">
            <v>2000</v>
          </cell>
          <cell r="BO252">
            <v>19130</v>
          </cell>
        </row>
        <row r="253">
          <cell r="D253" t="str">
            <v>b</v>
          </cell>
          <cell r="N253">
            <v>71099</v>
          </cell>
          <cell r="Q253">
            <v>59520</v>
          </cell>
          <cell r="Z253">
            <v>0</v>
          </cell>
          <cell r="BF253">
            <v>70002</v>
          </cell>
          <cell r="BM253">
            <v>0</v>
          </cell>
          <cell r="BN253">
            <v>10482</v>
          </cell>
          <cell r="BO253">
            <v>11579</v>
          </cell>
        </row>
        <row r="254">
          <cell r="D254" t="str">
            <v>b</v>
          </cell>
          <cell r="N254">
            <v>45536</v>
          </cell>
          <cell r="Q254">
            <v>36500</v>
          </cell>
          <cell r="Z254">
            <v>0</v>
          </cell>
          <cell r="BF254">
            <v>38000</v>
          </cell>
          <cell r="BG254">
            <v>4660</v>
          </cell>
          <cell r="BM254">
            <v>0</v>
          </cell>
          <cell r="BN254">
            <v>6160</v>
          </cell>
          <cell r="BO254">
            <v>9036</v>
          </cell>
        </row>
        <row r="255">
          <cell r="D255" t="str">
            <v>b</v>
          </cell>
          <cell r="N255">
            <v>12690</v>
          </cell>
          <cell r="Q255">
            <v>5360</v>
          </cell>
          <cell r="Z255">
            <v>0</v>
          </cell>
          <cell r="BF255">
            <v>10000</v>
          </cell>
          <cell r="BG255">
            <v>350</v>
          </cell>
          <cell r="BM255">
            <v>0</v>
          </cell>
          <cell r="BN255">
            <v>4990</v>
          </cell>
          <cell r="BO255">
            <v>7330</v>
          </cell>
        </row>
        <row r="256">
          <cell r="D256" t="str">
            <v>b</v>
          </cell>
          <cell r="N256">
            <v>43496</v>
          </cell>
          <cell r="Q256">
            <v>33570</v>
          </cell>
          <cell r="Z256">
            <v>0</v>
          </cell>
          <cell r="BF256">
            <v>37896</v>
          </cell>
          <cell r="BG256">
            <v>0</v>
          </cell>
          <cell r="BM256">
            <v>0</v>
          </cell>
          <cell r="BN256">
            <v>4326</v>
          </cell>
          <cell r="BO256">
            <v>9926</v>
          </cell>
        </row>
        <row r="257">
          <cell r="D257" t="str">
            <v>b</v>
          </cell>
          <cell r="N257">
            <v>58697</v>
          </cell>
          <cell r="Q257">
            <v>30122</v>
          </cell>
          <cell r="Z257">
            <v>0</v>
          </cell>
          <cell r="BF257">
            <v>12000</v>
          </cell>
          <cell r="BG257">
            <v>18122</v>
          </cell>
          <cell r="BM257">
            <v>0</v>
          </cell>
          <cell r="BN257">
            <v>0</v>
          </cell>
          <cell r="BO257">
            <v>28575</v>
          </cell>
        </row>
        <row r="258">
          <cell r="D258" t="str">
            <v>b</v>
          </cell>
          <cell r="N258">
            <v>102759</v>
          </cell>
          <cell r="Q258">
            <v>20343</v>
          </cell>
          <cell r="Z258">
            <v>0</v>
          </cell>
          <cell r="BF258">
            <v>8025</v>
          </cell>
          <cell r="BG258">
            <v>186</v>
          </cell>
          <cell r="BM258">
            <v>0</v>
          </cell>
          <cell r="BN258">
            <v>-12132</v>
          </cell>
          <cell r="BO258">
            <v>82416</v>
          </cell>
        </row>
        <row r="259">
          <cell r="D259" t="str">
            <v>b</v>
          </cell>
          <cell r="N259">
            <v>87661</v>
          </cell>
          <cell r="Q259">
            <v>15500</v>
          </cell>
          <cell r="Z259">
            <v>3500</v>
          </cell>
          <cell r="BF259">
            <v>10737</v>
          </cell>
          <cell r="BG259">
            <v>15000</v>
          </cell>
          <cell r="BM259">
            <v>2432</v>
          </cell>
          <cell r="BN259">
            <v>6737</v>
          </cell>
          <cell r="BO259">
            <v>68661</v>
          </cell>
        </row>
        <row r="260">
          <cell r="D260" t="str">
            <v>b</v>
          </cell>
          <cell r="F260" t="str">
            <v>DHD</v>
          </cell>
          <cell r="N260">
            <v>146674</v>
          </cell>
          <cell r="Q260">
            <v>16111</v>
          </cell>
          <cell r="Z260">
            <v>0</v>
          </cell>
          <cell r="BF260">
            <v>14233</v>
          </cell>
          <cell r="BG260">
            <v>5000</v>
          </cell>
          <cell r="BM260">
            <v>9</v>
          </cell>
          <cell r="BN260">
            <v>3122</v>
          </cell>
          <cell r="BO260">
            <v>130563</v>
          </cell>
        </row>
        <row r="261">
          <cell r="D261" t="str">
            <v>b</v>
          </cell>
          <cell r="N261">
            <v>213549</v>
          </cell>
          <cell r="Q261">
            <v>28042</v>
          </cell>
          <cell r="Z261">
            <v>7000</v>
          </cell>
          <cell r="BF261">
            <v>30270</v>
          </cell>
          <cell r="BG261">
            <v>25000</v>
          </cell>
          <cell r="BM261">
            <v>7000</v>
          </cell>
          <cell r="BN261">
            <v>20228</v>
          </cell>
          <cell r="BO261">
            <v>178507</v>
          </cell>
        </row>
        <row r="262">
          <cell r="D262" t="str">
            <v>c</v>
          </cell>
          <cell r="N262">
            <v>85542</v>
          </cell>
          <cell r="Q262">
            <v>400</v>
          </cell>
          <cell r="Z262">
            <v>15000</v>
          </cell>
          <cell r="BF262">
            <v>430</v>
          </cell>
          <cell r="BG262">
            <v>10000</v>
          </cell>
          <cell r="BM262">
            <v>10000</v>
          </cell>
          <cell r="BN262">
            <v>-4970</v>
          </cell>
          <cell r="BO262">
            <v>70142</v>
          </cell>
        </row>
        <row r="263">
          <cell r="D263" t="str">
            <v>c</v>
          </cell>
          <cell r="N263">
            <v>97134</v>
          </cell>
          <cell r="Q263">
            <v>500</v>
          </cell>
          <cell r="Z263">
            <v>17000</v>
          </cell>
          <cell r="BF263">
            <v>694</v>
          </cell>
          <cell r="BG263">
            <v>10576</v>
          </cell>
          <cell r="BM263">
            <v>10576</v>
          </cell>
          <cell r="BN263">
            <v>-6230</v>
          </cell>
          <cell r="BO263">
            <v>79634</v>
          </cell>
        </row>
        <row r="264">
          <cell r="D264" t="str">
            <v>c</v>
          </cell>
          <cell r="N264">
            <v>74959</v>
          </cell>
          <cell r="Q264">
            <v>400</v>
          </cell>
          <cell r="Z264">
            <v>17000</v>
          </cell>
          <cell r="BF264">
            <v>438</v>
          </cell>
          <cell r="BG264">
            <v>10621</v>
          </cell>
          <cell r="BM264">
            <v>10621</v>
          </cell>
          <cell r="BN264">
            <v>-6341</v>
          </cell>
          <cell r="BO264">
            <v>57559</v>
          </cell>
        </row>
        <row r="265">
          <cell r="N265">
            <v>627146.31400000001</v>
          </cell>
          <cell r="Q265">
            <v>136330.87900000002</v>
          </cell>
          <cell r="Z265">
            <v>64000</v>
          </cell>
          <cell r="BB265">
            <v>0</v>
          </cell>
          <cell r="BC265">
            <v>0</v>
          </cell>
          <cell r="BF265">
            <v>165535.14850000001</v>
          </cell>
          <cell r="BG265">
            <v>70783.493499999997</v>
          </cell>
          <cell r="BM265">
            <v>55963</v>
          </cell>
          <cell r="BN265">
            <v>35987.762999999992</v>
          </cell>
          <cell r="BO265">
            <v>426815.43499999994</v>
          </cell>
        </row>
        <row r="266">
          <cell r="D266" t="str">
            <v>b</v>
          </cell>
          <cell r="F266" t="str">
            <v>TĐ</v>
          </cell>
          <cell r="N266">
            <v>254330</v>
          </cell>
          <cell r="Q266">
            <v>25896.077000000001</v>
          </cell>
          <cell r="Z266">
            <v>10000</v>
          </cell>
          <cell r="BF266">
            <v>77514.183000000005</v>
          </cell>
          <cell r="BM266">
            <v>5600</v>
          </cell>
          <cell r="BN266">
            <v>41618.106</v>
          </cell>
          <cell r="BO266">
            <v>218433.92300000001</v>
          </cell>
        </row>
        <row r="267">
          <cell r="D267" t="str">
            <v>b</v>
          </cell>
          <cell r="F267" t="str">
            <v>DHD</v>
          </cell>
          <cell r="N267">
            <v>119393</v>
          </cell>
          <cell r="Q267">
            <v>75368.983000000007</v>
          </cell>
          <cell r="Z267">
            <v>18000</v>
          </cell>
          <cell r="BF267">
            <v>77791.965500000006</v>
          </cell>
          <cell r="BG267">
            <v>22474.9565</v>
          </cell>
          <cell r="BM267">
            <v>18000</v>
          </cell>
          <cell r="BN267">
            <v>6897.9389999999985</v>
          </cell>
          <cell r="BO267">
            <v>26024.016999999993</v>
          </cell>
        </row>
        <row r="268">
          <cell r="D268" t="str">
            <v>b</v>
          </cell>
          <cell r="F268" t="str">
            <v>DHD</v>
          </cell>
          <cell r="N268">
            <v>121678</v>
          </cell>
          <cell r="Q268">
            <v>34665.819000000003</v>
          </cell>
          <cell r="Z268">
            <v>28000</v>
          </cell>
          <cell r="BF268">
            <v>10229</v>
          </cell>
          <cell r="BG268">
            <v>48308.536999999997</v>
          </cell>
          <cell r="BM268">
            <v>28000</v>
          </cell>
          <cell r="BN268">
            <v>-4128.2820000000065</v>
          </cell>
          <cell r="BO268">
            <v>59012.180999999997</v>
          </cell>
        </row>
        <row r="269">
          <cell r="D269" t="str">
            <v>c</v>
          </cell>
          <cell r="N269">
            <v>32861</v>
          </cell>
          <cell r="Z269">
            <v>8000</v>
          </cell>
          <cell r="BM269">
            <v>4363</v>
          </cell>
          <cell r="BN269">
            <v>-8000</v>
          </cell>
          <cell r="BO269">
            <v>24861</v>
          </cell>
        </row>
        <row r="270">
          <cell r="D270" t="str">
            <v>c</v>
          </cell>
          <cell r="N270">
            <v>27981.79</v>
          </cell>
          <cell r="Z270">
            <v>0</v>
          </cell>
          <cell r="BM270">
            <v>0</v>
          </cell>
          <cell r="BN270">
            <v>0</v>
          </cell>
          <cell r="BO270">
            <v>27981.79</v>
          </cell>
        </row>
        <row r="271">
          <cell r="D271" t="str">
            <v>c</v>
          </cell>
          <cell r="N271">
            <v>70902.524000000005</v>
          </cell>
          <cell r="Q271">
            <v>400</v>
          </cell>
          <cell r="Z271">
            <v>0</v>
          </cell>
          <cell r="BM271">
            <v>0</v>
          </cell>
          <cell r="BN271">
            <v>-400</v>
          </cell>
          <cell r="BO271">
            <v>70502.524000000005</v>
          </cell>
        </row>
        <row r="272">
          <cell r="N272">
            <v>1200793.0784999998</v>
          </cell>
          <cell r="Q272">
            <v>482343.96970000002</v>
          </cell>
          <cell r="Z272">
            <v>162000</v>
          </cell>
          <cell r="BB272">
            <v>0</v>
          </cell>
          <cell r="BC272">
            <v>0</v>
          </cell>
          <cell r="BF272">
            <v>455401.54149999999</v>
          </cell>
          <cell r="BG272">
            <v>350987.08999999997</v>
          </cell>
          <cell r="BM272">
            <v>127224</v>
          </cell>
          <cell r="BN272">
            <v>162044.6618</v>
          </cell>
          <cell r="BO272">
            <v>556449.10879999993</v>
          </cell>
        </row>
        <row r="273">
          <cell r="D273" t="str">
            <v>a</v>
          </cell>
          <cell r="N273">
            <v>6864.4920000000002</v>
          </cell>
          <cell r="Q273">
            <v>6864</v>
          </cell>
          <cell r="Z273">
            <v>0</v>
          </cell>
          <cell r="BF273">
            <v>6864.4920000000002</v>
          </cell>
          <cell r="BM273">
            <v>0</v>
          </cell>
          <cell r="BN273">
            <v>0.49200000000018917</v>
          </cell>
          <cell r="BO273">
            <v>0.49200000000018917</v>
          </cell>
        </row>
        <row r="274">
          <cell r="D274" t="str">
            <v>a</v>
          </cell>
          <cell r="N274">
            <v>8012.5810000000001</v>
          </cell>
          <cell r="Q274">
            <v>8013</v>
          </cell>
          <cell r="Z274">
            <v>0</v>
          </cell>
          <cell r="BF274">
            <v>8012.5810000000001</v>
          </cell>
          <cell r="BM274">
            <v>0</v>
          </cell>
          <cell r="BN274">
            <v>-0.41899999999986903</v>
          </cell>
          <cell r="BO274">
            <v>-0.41899999999986903</v>
          </cell>
        </row>
        <row r="275">
          <cell r="D275" t="str">
            <v>a</v>
          </cell>
          <cell r="N275">
            <v>5472.3059999999996</v>
          </cell>
          <cell r="Q275">
            <v>5472</v>
          </cell>
          <cell r="Z275">
            <v>0</v>
          </cell>
          <cell r="BF275">
            <v>5472.3059999999996</v>
          </cell>
          <cell r="BM275">
            <v>0</v>
          </cell>
          <cell r="BN275">
            <v>0.30599999999958527</v>
          </cell>
          <cell r="BO275">
            <v>0.30599999999958527</v>
          </cell>
        </row>
        <row r="276">
          <cell r="D276" t="str">
            <v>a</v>
          </cell>
          <cell r="N276">
            <v>25385.643499999998</v>
          </cell>
          <cell r="Q276">
            <v>24895</v>
          </cell>
          <cell r="Z276">
            <v>0</v>
          </cell>
          <cell r="BF276">
            <v>25385.643499999998</v>
          </cell>
          <cell r="BM276">
            <v>713</v>
          </cell>
          <cell r="BN276">
            <v>490.64349999999831</v>
          </cell>
          <cell r="BO276">
            <v>490.64349999999831</v>
          </cell>
        </row>
        <row r="277">
          <cell r="D277" t="str">
            <v>b</v>
          </cell>
          <cell r="F277" t="str">
            <v>TĐ</v>
          </cell>
          <cell r="N277">
            <v>166148</v>
          </cell>
          <cell r="Q277">
            <v>83090.861999999994</v>
          </cell>
          <cell r="Z277">
            <v>10000</v>
          </cell>
          <cell r="BF277">
            <v>84930</v>
          </cell>
          <cell r="BG277">
            <v>19000</v>
          </cell>
          <cell r="BM277">
            <v>6138</v>
          </cell>
          <cell r="BN277">
            <v>10839.138000000006</v>
          </cell>
          <cell r="BO277">
            <v>73057.138000000006</v>
          </cell>
        </row>
        <row r="278">
          <cell r="D278" t="str">
            <v>b</v>
          </cell>
          <cell r="F278" t="str">
            <v>TĐ</v>
          </cell>
          <cell r="N278">
            <v>250565</v>
          </cell>
          <cell r="Q278">
            <v>115000</v>
          </cell>
          <cell r="Z278">
            <v>24426.572200000002</v>
          </cell>
          <cell r="BF278">
            <v>126489.7</v>
          </cell>
          <cell r="BG278">
            <v>90000</v>
          </cell>
          <cell r="BM278">
            <v>12033</v>
          </cell>
          <cell r="BN278">
            <v>77063.127800000017</v>
          </cell>
          <cell r="BO278">
            <v>111138.4278</v>
          </cell>
        </row>
        <row r="279">
          <cell r="D279" t="str">
            <v>b</v>
          </cell>
          <cell r="N279">
            <v>73709</v>
          </cell>
          <cell r="Q279">
            <v>17000</v>
          </cell>
          <cell r="Z279">
            <v>573.42779999999948</v>
          </cell>
          <cell r="BF279">
            <v>31376.580999999998</v>
          </cell>
          <cell r="BG279">
            <v>6593.4</v>
          </cell>
          <cell r="BM279">
            <v>573</v>
          </cell>
          <cell r="BN279">
            <v>20396.553200000002</v>
          </cell>
          <cell r="BO279">
            <v>56135.572200000002</v>
          </cell>
        </row>
        <row r="280">
          <cell r="D280" t="str">
            <v>b</v>
          </cell>
          <cell r="N280">
            <v>99979</v>
          </cell>
          <cell r="Q280">
            <v>55000</v>
          </cell>
          <cell r="Z280">
            <v>10000</v>
          </cell>
          <cell r="BF280">
            <v>56320</v>
          </cell>
          <cell r="BG280">
            <v>26485</v>
          </cell>
          <cell r="BM280">
            <v>10000</v>
          </cell>
          <cell r="BN280">
            <v>17805</v>
          </cell>
          <cell r="BO280">
            <v>34979</v>
          </cell>
        </row>
        <row r="281">
          <cell r="D281" t="str">
            <v>b</v>
          </cell>
          <cell r="N281">
            <v>134047.36199999999</v>
          </cell>
          <cell r="Q281">
            <v>42382.472999999998</v>
          </cell>
          <cell r="Z281">
            <v>53500</v>
          </cell>
          <cell r="BF281">
            <v>40685.237999999998</v>
          </cell>
          <cell r="BG281">
            <v>57937</v>
          </cell>
          <cell r="BM281">
            <v>48434</v>
          </cell>
          <cell r="BN281">
            <v>2739.7649999999994</v>
          </cell>
          <cell r="BO281">
            <v>38164.888999999996</v>
          </cell>
        </row>
        <row r="282">
          <cell r="D282" t="str">
            <v>b</v>
          </cell>
          <cell r="F282" t="str">
            <v>DHD</v>
          </cell>
          <cell r="N282">
            <v>53409</v>
          </cell>
          <cell r="Q282">
            <v>27500.930499999999</v>
          </cell>
          <cell r="Z282">
            <v>10000</v>
          </cell>
          <cell r="BF282">
            <v>18668</v>
          </cell>
          <cell r="BG282">
            <v>16155.69</v>
          </cell>
          <cell r="BM282">
            <v>8644</v>
          </cell>
          <cell r="BN282">
            <v>-2677.2404999999962</v>
          </cell>
          <cell r="BO282">
            <v>15908.069500000001</v>
          </cell>
        </row>
        <row r="283">
          <cell r="D283" t="str">
            <v>b</v>
          </cell>
          <cell r="N283">
            <v>129999</v>
          </cell>
          <cell r="Q283">
            <v>54180.559200000003</v>
          </cell>
          <cell r="Z283">
            <v>9000</v>
          </cell>
          <cell r="BF283">
            <v>41137</v>
          </cell>
          <cell r="BG283">
            <v>21300</v>
          </cell>
          <cell r="BM283">
            <v>6297</v>
          </cell>
          <cell r="BN283">
            <v>-743.55920000000333</v>
          </cell>
          <cell r="BO283">
            <v>66818.440799999997</v>
          </cell>
        </row>
        <row r="284">
          <cell r="D284" t="str">
            <v>c</v>
          </cell>
          <cell r="N284">
            <v>107798</v>
          </cell>
          <cell r="Q284">
            <v>9945.1450000000004</v>
          </cell>
          <cell r="Z284">
            <v>20000</v>
          </cell>
          <cell r="BG284">
            <v>10325</v>
          </cell>
          <cell r="BM284">
            <v>15783</v>
          </cell>
          <cell r="BN284">
            <v>-19620.145</v>
          </cell>
          <cell r="BO284">
            <v>77852.854999999996</v>
          </cell>
        </row>
        <row r="285">
          <cell r="D285" t="str">
            <v>c</v>
          </cell>
          <cell r="N285">
            <v>19463</v>
          </cell>
          <cell r="Q285">
            <v>9000</v>
          </cell>
          <cell r="Z285">
            <v>1609</v>
          </cell>
          <cell r="BF285">
            <v>10060</v>
          </cell>
          <cell r="BG285">
            <v>2035</v>
          </cell>
          <cell r="BM285">
            <v>1609</v>
          </cell>
          <cell r="BN285">
            <v>1486</v>
          </cell>
          <cell r="BO285">
            <v>8854</v>
          </cell>
        </row>
        <row r="286">
          <cell r="D286" t="str">
            <v>c_khac</v>
          </cell>
          <cell r="N286">
            <v>119940.694</v>
          </cell>
          <cell r="Q286">
            <v>24000</v>
          </cell>
          <cell r="Z286">
            <v>22891</v>
          </cell>
          <cell r="BG286">
            <v>101156</v>
          </cell>
          <cell r="BM286">
            <v>17000</v>
          </cell>
          <cell r="BN286">
            <v>54265</v>
          </cell>
          <cell r="BO286">
            <v>73049.694000000003</v>
          </cell>
        </row>
        <row r="287">
          <cell r="N287">
            <v>431227.7</v>
          </cell>
          <cell r="Q287">
            <v>83267.493000000002</v>
          </cell>
          <cell r="Z287">
            <v>90772.959999999992</v>
          </cell>
          <cell r="BB287">
            <v>0</v>
          </cell>
          <cell r="BC287">
            <v>0</v>
          </cell>
          <cell r="BF287">
            <v>55656</v>
          </cell>
          <cell r="BG287">
            <v>118500</v>
          </cell>
          <cell r="BM287">
            <v>60233</v>
          </cell>
          <cell r="BN287">
            <v>115.54699999999866</v>
          </cell>
          <cell r="BO287">
            <v>257187.24699999997</v>
          </cell>
        </row>
        <row r="288">
          <cell r="D288" t="str">
            <v>b</v>
          </cell>
          <cell r="F288" t="str">
            <v>DHD</v>
          </cell>
          <cell r="N288">
            <v>149639</v>
          </cell>
          <cell r="Q288">
            <v>44567.493000000002</v>
          </cell>
          <cell r="Z288">
            <v>34772.959999999999</v>
          </cell>
          <cell r="BF288">
            <v>45415</v>
          </cell>
          <cell r="BG288">
            <v>80000</v>
          </cell>
          <cell r="BM288">
            <v>25000</v>
          </cell>
          <cell r="BN288">
            <v>46074.546999999999</v>
          </cell>
          <cell r="BO288">
            <v>70298.546999999991</v>
          </cell>
        </row>
        <row r="289">
          <cell r="D289" t="str">
            <v>b</v>
          </cell>
          <cell r="N289">
            <v>52539.7</v>
          </cell>
          <cell r="Q289">
            <v>15000</v>
          </cell>
          <cell r="Z289">
            <v>8000</v>
          </cell>
          <cell r="BF289">
            <v>5380</v>
          </cell>
          <cell r="BG289">
            <v>10000</v>
          </cell>
          <cell r="BM289">
            <v>5003</v>
          </cell>
          <cell r="BN289">
            <v>-7620</v>
          </cell>
          <cell r="BO289">
            <v>29539.699999999997</v>
          </cell>
        </row>
        <row r="290">
          <cell r="D290" t="str">
            <v>b</v>
          </cell>
          <cell r="N290">
            <v>84275</v>
          </cell>
          <cell r="Q290">
            <v>23000</v>
          </cell>
          <cell r="Z290">
            <v>15000</v>
          </cell>
          <cell r="BF290">
            <v>3761</v>
          </cell>
          <cell r="BG290">
            <v>24000</v>
          </cell>
          <cell r="BM290">
            <v>9005</v>
          </cell>
          <cell r="BN290">
            <v>-10239</v>
          </cell>
          <cell r="BO290">
            <v>46275</v>
          </cell>
        </row>
        <row r="291">
          <cell r="D291" t="str">
            <v>c</v>
          </cell>
          <cell r="N291">
            <v>49278</v>
          </cell>
          <cell r="Q291">
            <v>300</v>
          </cell>
          <cell r="Z291">
            <v>15000</v>
          </cell>
          <cell r="BF291">
            <v>400</v>
          </cell>
          <cell r="BG291">
            <v>1000</v>
          </cell>
          <cell r="BM291">
            <v>9208</v>
          </cell>
          <cell r="BN291">
            <v>-13900</v>
          </cell>
          <cell r="BO291">
            <v>33978</v>
          </cell>
        </row>
        <row r="292">
          <cell r="D292" t="str">
            <v>c</v>
          </cell>
          <cell r="N292">
            <v>95496</v>
          </cell>
          <cell r="Q292">
            <v>400</v>
          </cell>
          <cell r="Z292">
            <v>18000</v>
          </cell>
          <cell r="BF292">
            <v>700</v>
          </cell>
          <cell r="BG292">
            <v>3500</v>
          </cell>
          <cell r="BM292">
            <v>12017</v>
          </cell>
          <cell r="BN292">
            <v>-14200</v>
          </cell>
          <cell r="BO292">
            <v>77096</v>
          </cell>
        </row>
        <row r="293">
          <cell r="N293">
            <v>0</v>
          </cell>
          <cell r="Z293">
            <v>0</v>
          </cell>
        </row>
        <row r="294">
          <cell r="D294" t="str">
            <v>a</v>
          </cell>
          <cell r="N294">
            <v>0</v>
          </cell>
          <cell r="Z294">
            <v>0</v>
          </cell>
        </row>
        <row r="295">
          <cell r="N295">
            <v>113179.90500000003</v>
          </cell>
          <cell r="Z295">
            <v>113179.90500000003</v>
          </cell>
          <cell r="BM295">
            <v>30502.967000000004</v>
          </cell>
        </row>
        <row r="296">
          <cell r="D296" t="str">
            <v>a</v>
          </cell>
          <cell r="N296">
            <v>113179.90500000003</v>
          </cell>
          <cell r="Z296">
            <v>113179.90500000003</v>
          </cell>
          <cell r="BM296">
            <v>30502.967000000004</v>
          </cell>
        </row>
        <row r="297">
          <cell r="N297">
            <v>222864.32900000003</v>
          </cell>
          <cell r="Q297">
            <v>0</v>
          </cell>
          <cell r="Z297">
            <v>170000</v>
          </cell>
          <cell r="BB297">
            <v>0</v>
          </cell>
          <cell r="BC297">
            <v>0</v>
          </cell>
          <cell r="BF297">
            <v>0</v>
          </cell>
          <cell r="BG297">
            <v>129100</v>
          </cell>
          <cell r="BM297">
            <v>114961</v>
          </cell>
          <cell r="BN297">
            <v>-40900</v>
          </cell>
          <cell r="BO297">
            <v>52864.328999999991</v>
          </cell>
        </row>
        <row r="298">
          <cell r="D298" t="str">
            <v>c_khac</v>
          </cell>
          <cell r="N298">
            <v>10115.523999999999</v>
          </cell>
          <cell r="Z298">
            <v>8000</v>
          </cell>
          <cell r="BG298">
            <v>6000</v>
          </cell>
          <cell r="BM298">
            <v>5497</v>
          </cell>
          <cell r="BN298">
            <v>-2000</v>
          </cell>
          <cell r="BO298">
            <v>2115.5239999999994</v>
          </cell>
        </row>
        <row r="299">
          <cell r="D299" t="str">
            <v>c_khac</v>
          </cell>
          <cell r="N299">
            <v>10085.768</v>
          </cell>
          <cell r="Z299">
            <v>8000</v>
          </cell>
          <cell r="BG299">
            <v>6200</v>
          </cell>
          <cell r="BM299">
            <v>5662</v>
          </cell>
          <cell r="BN299">
            <v>-1800</v>
          </cell>
          <cell r="BO299">
            <v>2085.768</v>
          </cell>
        </row>
        <row r="300">
          <cell r="D300" t="str">
            <v>c_khac</v>
          </cell>
          <cell r="N300">
            <v>11039.91</v>
          </cell>
          <cell r="Z300">
            <v>8000</v>
          </cell>
          <cell r="BG300">
            <v>5500</v>
          </cell>
          <cell r="BM300">
            <v>4975</v>
          </cell>
          <cell r="BN300">
            <v>-2500</v>
          </cell>
          <cell r="BO300">
            <v>3039.91</v>
          </cell>
        </row>
        <row r="301">
          <cell r="D301" t="str">
            <v>c_khac</v>
          </cell>
          <cell r="N301">
            <v>9972.5460000000003</v>
          </cell>
          <cell r="Z301">
            <v>8000</v>
          </cell>
          <cell r="BG301">
            <v>5800</v>
          </cell>
          <cell r="BM301">
            <v>5149</v>
          </cell>
          <cell r="BN301">
            <v>-2200</v>
          </cell>
          <cell r="BO301">
            <v>1972.5460000000003</v>
          </cell>
        </row>
        <row r="302">
          <cell r="D302" t="str">
            <v>c_khac</v>
          </cell>
          <cell r="N302">
            <v>10614.550999999999</v>
          </cell>
          <cell r="Z302">
            <v>8000</v>
          </cell>
          <cell r="BG302">
            <v>6800</v>
          </cell>
          <cell r="BM302">
            <v>6200</v>
          </cell>
          <cell r="BN302">
            <v>-1200</v>
          </cell>
          <cell r="BO302">
            <v>2614.5509999999995</v>
          </cell>
        </row>
        <row r="303">
          <cell r="D303" t="str">
            <v>c_khac</v>
          </cell>
          <cell r="N303">
            <v>10100.448</v>
          </cell>
          <cell r="Z303">
            <v>7500</v>
          </cell>
          <cell r="BG303">
            <v>6900</v>
          </cell>
          <cell r="BM303">
            <v>6430</v>
          </cell>
          <cell r="BN303">
            <v>-600</v>
          </cell>
          <cell r="BO303">
            <v>2600.4480000000003</v>
          </cell>
        </row>
        <row r="304">
          <cell r="D304" t="str">
            <v>c_khac</v>
          </cell>
          <cell r="N304">
            <v>9935.7559999999994</v>
          </cell>
          <cell r="Z304">
            <v>7500</v>
          </cell>
          <cell r="BG304">
            <v>5700</v>
          </cell>
          <cell r="BM304">
            <v>5238</v>
          </cell>
          <cell r="BN304">
            <v>-1800</v>
          </cell>
          <cell r="BO304">
            <v>2435.7559999999994</v>
          </cell>
        </row>
        <row r="305">
          <cell r="D305" t="str">
            <v>c_khac</v>
          </cell>
          <cell r="N305">
            <v>9571.5550000000003</v>
          </cell>
          <cell r="Z305">
            <v>7500</v>
          </cell>
          <cell r="BG305">
            <v>5500</v>
          </cell>
          <cell r="BM305">
            <v>5139</v>
          </cell>
          <cell r="BN305">
            <v>-2000</v>
          </cell>
          <cell r="BO305">
            <v>2071.5550000000003</v>
          </cell>
        </row>
        <row r="306">
          <cell r="D306" t="str">
            <v>c_khac</v>
          </cell>
          <cell r="N306">
            <v>9258.0820000000003</v>
          </cell>
          <cell r="Z306">
            <v>7000</v>
          </cell>
          <cell r="BG306">
            <v>5800</v>
          </cell>
          <cell r="BM306">
            <v>5179</v>
          </cell>
          <cell r="BN306">
            <v>-1200</v>
          </cell>
          <cell r="BO306">
            <v>2258.0820000000003</v>
          </cell>
        </row>
        <row r="307">
          <cell r="D307" t="str">
            <v>c_khac</v>
          </cell>
          <cell r="N307">
            <v>9563.8739999999998</v>
          </cell>
          <cell r="Z307">
            <v>7500</v>
          </cell>
          <cell r="BG307">
            <v>6200</v>
          </cell>
          <cell r="BM307">
            <v>4734</v>
          </cell>
          <cell r="BN307">
            <v>-1300</v>
          </cell>
          <cell r="BO307">
            <v>2063.8739999999998</v>
          </cell>
        </row>
        <row r="308">
          <cell r="D308" t="str">
            <v>c_khac</v>
          </cell>
          <cell r="N308">
            <v>9538.1869999999999</v>
          </cell>
          <cell r="Z308">
            <v>7500</v>
          </cell>
          <cell r="BG308">
            <v>5800</v>
          </cell>
          <cell r="BM308">
            <v>5418</v>
          </cell>
          <cell r="BN308">
            <v>-1700</v>
          </cell>
          <cell r="BO308">
            <v>2038.1869999999999</v>
          </cell>
        </row>
        <row r="309">
          <cell r="D309" t="str">
            <v>c_khac</v>
          </cell>
          <cell r="N309">
            <v>5285.6019999999999</v>
          </cell>
          <cell r="Z309">
            <v>4000</v>
          </cell>
          <cell r="BG309">
            <v>2800</v>
          </cell>
          <cell r="BM309">
            <v>2574</v>
          </cell>
          <cell r="BN309">
            <v>-1200</v>
          </cell>
          <cell r="BO309">
            <v>1285.6019999999999</v>
          </cell>
        </row>
        <row r="310">
          <cell r="D310" t="str">
            <v>c_khac</v>
          </cell>
          <cell r="N310">
            <v>10097.906999999999</v>
          </cell>
          <cell r="Z310">
            <v>7500</v>
          </cell>
          <cell r="BG310">
            <v>6000</v>
          </cell>
          <cell r="BM310">
            <v>5490</v>
          </cell>
          <cell r="BN310">
            <v>-1500</v>
          </cell>
          <cell r="BO310">
            <v>2597.9069999999992</v>
          </cell>
        </row>
        <row r="311">
          <cell r="D311" t="str">
            <v>c_khac</v>
          </cell>
          <cell r="N311">
            <v>10575.662</v>
          </cell>
          <cell r="Z311">
            <v>7500</v>
          </cell>
          <cell r="BG311">
            <v>6800</v>
          </cell>
          <cell r="BM311">
            <v>6067</v>
          </cell>
          <cell r="BN311">
            <v>-700</v>
          </cell>
          <cell r="BO311">
            <v>3075.6620000000003</v>
          </cell>
        </row>
        <row r="312">
          <cell r="D312" t="str">
            <v>c_khac</v>
          </cell>
          <cell r="N312">
            <v>4852.732</v>
          </cell>
          <cell r="Z312">
            <v>4000</v>
          </cell>
          <cell r="BG312">
            <v>2500</v>
          </cell>
          <cell r="BM312">
            <v>1197</v>
          </cell>
          <cell r="BN312">
            <v>-1500</v>
          </cell>
          <cell r="BO312">
            <v>852.73199999999997</v>
          </cell>
        </row>
        <row r="313">
          <cell r="D313" t="str">
            <v>c_khac</v>
          </cell>
          <cell r="N313">
            <v>9988.64</v>
          </cell>
          <cell r="Z313">
            <v>7500</v>
          </cell>
          <cell r="BG313">
            <v>5500</v>
          </cell>
          <cell r="BM313">
            <v>4650</v>
          </cell>
          <cell r="BN313">
            <v>-2000</v>
          </cell>
          <cell r="BO313">
            <v>2488.6399999999994</v>
          </cell>
        </row>
        <row r="314">
          <cell r="D314" t="str">
            <v>c_khac</v>
          </cell>
          <cell r="N314">
            <v>9394.2999999999993</v>
          </cell>
          <cell r="Z314">
            <v>7500</v>
          </cell>
          <cell r="BG314">
            <v>5800</v>
          </cell>
          <cell r="BM314">
            <v>5033</v>
          </cell>
          <cell r="BN314">
            <v>-1700</v>
          </cell>
          <cell r="BO314">
            <v>1894.2999999999993</v>
          </cell>
        </row>
        <row r="315">
          <cell r="D315" t="str">
            <v>c_khac</v>
          </cell>
          <cell r="N315">
            <v>9302.6509999999998</v>
          </cell>
          <cell r="Z315">
            <v>7500</v>
          </cell>
          <cell r="BG315">
            <v>5800</v>
          </cell>
          <cell r="BM315">
            <v>5099</v>
          </cell>
          <cell r="BN315">
            <v>-1700</v>
          </cell>
          <cell r="BO315">
            <v>1802.6509999999998</v>
          </cell>
        </row>
        <row r="316">
          <cell r="D316" t="str">
            <v>c_khac</v>
          </cell>
          <cell r="N316">
            <v>10603.566999999999</v>
          </cell>
          <cell r="Z316">
            <v>8000</v>
          </cell>
          <cell r="BG316">
            <v>5500</v>
          </cell>
          <cell r="BM316">
            <v>5032</v>
          </cell>
          <cell r="BN316">
            <v>-2500</v>
          </cell>
          <cell r="BO316">
            <v>2603.5669999999991</v>
          </cell>
        </row>
        <row r="317">
          <cell r="D317" t="str">
            <v>c_khac</v>
          </cell>
          <cell r="N317">
            <v>10584.073</v>
          </cell>
          <cell r="Z317">
            <v>8000</v>
          </cell>
          <cell r="BG317">
            <v>5600</v>
          </cell>
          <cell r="BM317">
            <v>5170</v>
          </cell>
          <cell r="BN317">
            <v>-2400</v>
          </cell>
          <cell r="BO317">
            <v>2584.0730000000003</v>
          </cell>
        </row>
        <row r="318">
          <cell r="D318" t="str">
            <v>c_khac</v>
          </cell>
          <cell r="N318">
            <v>10797.428</v>
          </cell>
          <cell r="Z318">
            <v>8000</v>
          </cell>
          <cell r="BG318">
            <v>5600</v>
          </cell>
          <cell r="BM318">
            <v>5146</v>
          </cell>
          <cell r="BN318">
            <v>-2400</v>
          </cell>
          <cell r="BO318">
            <v>2797.4279999999999</v>
          </cell>
        </row>
        <row r="319">
          <cell r="D319" t="str">
            <v>c_khac</v>
          </cell>
          <cell r="N319">
            <v>10823.353999999999</v>
          </cell>
          <cell r="Z319">
            <v>8000</v>
          </cell>
          <cell r="BG319">
            <v>5300</v>
          </cell>
          <cell r="BM319">
            <v>4827</v>
          </cell>
          <cell r="BN319">
            <v>-2700</v>
          </cell>
          <cell r="BO319">
            <v>2823.3539999999994</v>
          </cell>
        </row>
        <row r="320">
          <cell r="D320" t="str">
            <v>c_khac</v>
          </cell>
          <cell r="N320">
            <v>10762.212</v>
          </cell>
          <cell r="Z320">
            <v>8000</v>
          </cell>
          <cell r="BG320">
            <v>5700</v>
          </cell>
          <cell r="BM320">
            <v>5055</v>
          </cell>
          <cell r="BN320">
            <v>-2300</v>
          </cell>
          <cell r="BO320">
            <v>2762.2119999999995</v>
          </cell>
        </row>
        <row r="321">
          <cell r="N321">
            <v>1770.8720000000001</v>
          </cell>
          <cell r="Q321">
            <v>0</v>
          </cell>
          <cell r="Z321">
            <v>4070.8720000000003</v>
          </cell>
          <cell r="BB321">
            <v>0</v>
          </cell>
          <cell r="BC321">
            <v>0</v>
          </cell>
          <cell r="BF321">
            <v>0</v>
          </cell>
          <cell r="BG321">
            <v>0</v>
          </cell>
          <cell r="BM321">
            <v>1771</v>
          </cell>
          <cell r="BN321">
            <v>-4070.8720000000003</v>
          </cell>
          <cell r="BO321">
            <v>0</v>
          </cell>
        </row>
        <row r="322">
          <cell r="D322" t="str">
            <v>a</v>
          </cell>
          <cell r="N322">
            <v>1340.8720000000001</v>
          </cell>
          <cell r="Z322">
            <v>1340.8720000000001</v>
          </cell>
          <cell r="BM322">
            <v>1341</v>
          </cell>
          <cell r="BN322">
            <v>-1340.8720000000001</v>
          </cell>
          <cell r="BO322">
            <v>0</v>
          </cell>
        </row>
        <row r="323">
          <cell r="D323" t="str">
            <v>a</v>
          </cell>
          <cell r="N323">
            <v>430</v>
          </cell>
          <cell r="Z323">
            <v>430</v>
          </cell>
          <cell r="BM323">
            <v>430</v>
          </cell>
          <cell r="BN323">
            <v>-430</v>
          </cell>
          <cell r="BO323">
            <v>0</v>
          </cell>
        </row>
        <row r="324">
          <cell r="D324" t="str">
            <v>a</v>
          </cell>
          <cell r="N324">
            <v>2300</v>
          </cell>
          <cell r="Z324">
            <v>2300</v>
          </cell>
          <cell r="BM324">
            <v>0</v>
          </cell>
          <cell r="BN324">
            <v>-2300</v>
          </cell>
          <cell r="BO324">
            <v>0</v>
          </cell>
        </row>
        <row r="326">
          <cell r="BF326" t="str">
            <v>THỦ TRƯỞNG ĐƠN VỊ</v>
          </cell>
        </row>
        <row r="327">
          <cell r="BF327" t="str">
            <v>(Ký tên, đóng dấu)</v>
          </cell>
        </row>
        <row r="330">
          <cell r="N330">
            <v>36345825.382719994</v>
          </cell>
          <cell r="Q330">
            <v>11144168.006959999</v>
          </cell>
          <cell r="Z330">
            <v>4406497.6507320013</v>
          </cell>
          <cell r="BB330">
            <v>63000</v>
          </cell>
          <cell r="BC330">
            <v>0</v>
          </cell>
          <cell r="BF330">
            <v>10341994.285781393</v>
          </cell>
          <cell r="BG330">
            <v>4963803.8406678997</v>
          </cell>
          <cell r="BM330">
            <v>3530079.7442000005</v>
          </cell>
          <cell r="BO330">
            <v>20777459.725028008</v>
          </cell>
        </row>
        <row r="331">
          <cell r="Q331">
            <v>25201657.375759996</v>
          </cell>
          <cell r="BM331">
            <v>0.80110782394575619</v>
          </cell>
        </row>
      </sheetData>
      <sheetData sheetId="7"/>
      <sheetData sheetId="8"/>
      <sheetData sheetId="9"/>
      <sheetData sheetId="10"/>
      <sheetData sheetId="11" refreshError="1"/>
      <sheetData sheetId="12"/>
      <sheetData sheetId="1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Sheet2"/>
      <sheetName val="Chart1"/>
      <sheetName val="Phantich"/>
      <sheetName val="Toan_DA"/>
      <sheetName val="2004"/>
      <sheetName val="2005"/>
      <sheetName val="XL4Test5"/>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Congty"/>
      <sheetName val="VPPN"/>
      <sheetName val="XN74"/>
      <sheetName val="XN54"/>
      <sheetName val="XN33"/>
      <sheetName val="NK96"/>
      <sheetName val="T3"/>
      <sheetName val="KCT moi"/>
      <sheetName val="KCT moi (2)"/>
      <sheetName val="Hoi"/>
      <sheetName val="T4"/>
      <sheetName val="T5"/>
      <sheetName val="Quytien mat2003 baocao)"/>
      <sheetName val="T4 (2)"/>
      <sheetName val="T6"/>
      <sheetName val="T6Bic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sheetName val="phan tich DG"/>
      <sheetName val="gia vat lieu"/>
      <sheetName val="gia xe may"/>
      <sheetName val="gia nhan cong"/>
      <sheetName val="PC"/>
      <sheetName val="Ph-Thu"/>
      <sheetName val="Ph-Thu (2)"/>
      <sheetName val="PC (2)"/>
      <sheetName val="Chart2"/>
      <sheetName val="PC (3)"/>
      <sheetName val="5 nam (tach)"/>
      <sheetName val="5 nam (tach) (2)"/>
      <sheetName val="KH 2003"/>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heet30"/>
      <sheetName val="Sheet4"/>
      <sheetName val="Sheet5"/>
      <sheetName val="Sheet6"/>
      <sheetName val="Sheet7"/>
      <sheetName val="Sheet8"/>
      <sheetName val="Sheet9"/>
      <sheetName val="Sheet10"/>
      <sheetName val="Sheet13"/>
      <sheetName val="Sheet14"/>
      <sheetName val="Sheet15"/>
      <sheetName val="Sheet16"/>
      <sheetName val="NEW_PANEL"/>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BL01"/>
      <sheetName val="BL02"/>
      <sheetName val="BL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OI LUONG"/>
      <sheetName val="ton tam"/>
      <sheetName val="Thep hinh"/>
      <sheetName val="p-in"/>
      <sheetName val="TK331A"/>
      <sheetName val="TK131B"/>
      <sheetName val="TK131A"/>
      <sheetName val="TK 331c1"/>
      <sheetName val="TK331C"/>
      <sheetName val="CT331-2003"/>
      <sheetName val="CT 331"/>
      <sheetName val="CT131-2003"/>
      <sheetName val="CT 131"/>
      <sheetName val="TK331B"/>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ng40_x0016_-410"/>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DSKH HN"/>
      <sheetName val="NKY "/>
      <sheetName val="DS-TT"/>
      <sheetName val=" HN NHAP"/>
      <sheetName val="KHO HN"/>
      <sheetName val="CNO "/>
      <sheetName val="SŨeet3"/>
      <sheetName val=""/>
      <sheetName val="gia vat mieu"/>
      <sheetName val="Phan dap J95"/>
      <sheetName val="K255 SBasa"/>
      <sheetName val="DTCT"/>
      <sheetName val="PTVT"/>
      <sheetName val="THDT"/>
      <sheetName val="THVT"/>
      <sheetName val="THGT"/>
      <sheetName val="_x0012_2-9"/>
      <sheetName val="kh Òv-10"/>
      <sheetName val="k`28-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heep75"/>
      <sheetName val="400-415.37"/>
      <sheetName val="KL NR2"/>
      <sheetName val="NR2 565 PQ DQ"/>
      <sheetName val="565 DD"/>
      <sheetName val="M2-415.37"/>
      <sheetName val="Cong"/>
      <sheetName val="507 PQ"/>
      <sheetName val="507 DD"/>
      <sheetName val=" Subbase"/>
      <sheetName val="NR2"/>
      <sheetName val="Tuan B_x0000_ao"/>
      <sheetName val="TH FF140"/>
      <sheetName val="TH FF177"/>
      <sheetName val="Tien dat HD"/>
      <sheetName val="TH cong no"/>
      <sheetName val="12.03"/>
      <sheetName val="1.04"/>
      <sheetName val="2.04"/>
      <sheetName val="3.04"/>
      <sheetName val="4.04"/>
      <sheetName val="[PANEL.XLS_x001d_T5"/>
      <sheetName val="Giantiep"/>
      <sheetName val="Phucvu"/>
      <sheetName val="PXBTso1_SLa"/>
      <sheetName val="PXBT TQuang"/>
      <sheetName val="Doicogioi"/>
      <sheetName val="PXnghien"/>
      <sheetName val="BTHLT01&amp;0205"/>
      <sheetName val="Dien+T U"/>
      <sheetName val="DS chi tet TQ"/>
      <sheetName val="Doan phi"/>
      <sheetName val="Ba⁮g luong CB"/>
      <sheetName val="T9"/>
      <sheetName val="T2"/>
      <sheetName val="T1"/>
      <sheetName val="_heet30"/>
      <sheetName val="Shaet28"/>
      <sheetName val="[PANEL.XLSŝQT thue 2001"/>
      <sheetName val="Sheetး6"/>
      <sheetName val="NEW-PAN၅L"/>
      <sheetName val="[PANEL.XLSၝXL4Test5"/>
      <sheetName val="ctTBA"/>
      <sheetName val="tuong"/>
      <sheetName val="HD thu mea cat soi "/>
      <sheetName val="Mau co 02C"/>
      <sheetName val="UH"/>
      <sheetName val="Chu Dau Tu"/>
      <sheetName val="QLNN"/>
      <sheetName val="Lop Tin Hoc"/>
      <sheetName val="Doan TN"/>
      <sheetName val="MTTQ"/>
      <sheetName val="Lop VP"/>
      <sheetName val="Hoi CCB"/>
      <sheetName val="Hoi ND"/>
      <sheetName val="Hoi PN"/>
      <sheetName val="Lop DT nghe"/>
      <sheetName val="KNKL"/>
      <sheetName val="Bang PTKL/Luu"/>
      <sheetName val="THCP198"/>
      <sheetName val="Bang lu哜ng CB"/>
      <sheetName val="Hni"/>
      <sheetName val="ht 24,11"/>
      <sheetName val="nt 05  chuantien cong ty1lan 03"/>
      <sheetName val="14C-"/>
      <sheetName val="14C-SB2"/>
      <sheetName val="Uon'Bi"/>
      <sheetName val="Shuet39"/>
      <sheetName val="Gia_GC_Satthep"/>
      <sheetName val="n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refreshError="1"/>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refreshError="1"/>
      <sheetData sheetId="726" refreshError="1"/>
      <sheetData sheetId="727"/>
      <sheetData sheetId="728"/>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refreshError="1"/>
      <sheetData sheetId="743" refreshError="1"/>
      <sheetData sheetId="744"/>
      <sheetData sheetId="745"/>
      <sheetData sheetId="746"/>
      <sheetData sheetId="747"/>
      <sheetData sheetId="748" refreshError="1"/>
      <sheetData sheetId="749"/>
      <sheetData sheetId="750"/>
      <sheetData sheetId="751" refreshError="1"/>
      <sheetData sheetId="7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3">
          <cell r="C133">
            <v>1.4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REF!"/>
      <sheetName val="dongia ????"/>
      <sheetName val="dongia_????"/>
      <sheetName val="phan_tich_DG??????"/>
      <sheetName val="dongia 㢠ś__x0004__㋄ś_"/>
      <sheetName val="dongia_̃̃̃̃̃̃̃̃̃̃̃̃̃̃̃̃̃̃̃̃̃̃̃̃"/>
      <sheetName val="CP)TV-CAU"/>
      <sheetName val="tong_hop2"/>
      <sheetName val="phan_tich_DG2"/>
      <sheetName val="gia_vat_lieu2"/>
      <sheetName val="gia_xe_may2"/>
      <sheetName val="gia_nhan_cong2"/>
      <sheetName val="TC_2"/>
      <sheetName val="TC__(2)2"/>
      <sheetName val="PL_KS2"/>
      <sheetName val="thi_sat2"/>
      <sheetName val="den_bu2"/>
      <sheetName val="dongia_㢠ś㋄ś4"/>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GT_TT_(2)2"/>
      <sheetName val="KLTC_giai_doan2"/>
      <sheetName val="KL_(2)2"/>
      <sheetName val="KLtt_lan32"/>
      <sheetName val="GTT2_lan3_tt2"/>
      <sheetName val="GTT2_lan_4_dc_2"/>
      <sheetName val="chenh_lech_gia2"/>
      <sheetName val="KL_bao_con_lai2"/>
      <sheetName val="GTT2_lan_4_tt2"/>
      <sheetName val="dongia_̃̃̃̃̃̃̃̃̃̃̃̃̃̃̃̃̃_x0000_⿭듴_x0000_Ԁ씙"/>
      <sheetName val="dongia_̃̃̃̃̃̃̃̃̃̃̃̃̃̃̃̃̃Ԁ_x0000_缀_x0000__x0000__x0000_洀"/>
      <sheetName val="dongia_̃̃̃̃̃̃̃̃̃̃̃̃̃̃̃̃̃_x0000_㋕◻_x0000_Ԁ爙"/>
      <sheetName val="dongia_̃̃̃̃̃̃̃̃̃̃̃̃̃̃̃̃̃࿬槭_x0000_Ԁ渙"/>
      <sheetName val="dongia_̃̃̃̃̃̃̃̃̃̃̃̃̃̃̃̃̃耀濯粜_x0000_Ԁᄙ"/>
      <sheetName val="dongia_̃̃̃̃̃̃̃̃̃̃̃̃̃̃̃̃̃退꿰聃_x0000_Ԁ蔙"/>
      <sheetName val="dongia_̃̃̃̃̃̃̃̃̃̃̃̃̃̃̃̃̃瀀쿪鿨_x0000_Ԁᰙ"/>
      <sheetName val="dongia_̃̃̃̃̃̃̃̃̃̃̃̃̃̃̃̃̃鏫ﾟ_x0000_Ԁ"/>
      <sheetName val="dongia_̃̃̃̃̃̃̃̃̃̃̃̃̃̃̃̃̃退濪暶_x0000_Ԁꔙ"/>
      <sheetName val="dongia_̃̃̃̃̃̃̃̃̃̃̃̃̃̃̃̃̃뀀迬垶_x0000_Ԁ瀙"/>
      <sheetName val="dongia_̃̃̃̃̃̃̃̃̃̃̃̃̃̃̃̃̃瀀ꍀ_x0000_Ԁ尙"/>
      <sheetName val="dongia_̃̃̃̃̃̃̃̃̃̃̃̃̃̃̃̃̃_x0000_㢽_x0000_Ԁ"/>
      <sheetName val="dongia_̃̃̃̃̃̃̃̃̃̃̃̃̃̃̃̃̃ ዮ홽_x0000_Ԁ밙"/>
      <sheetName val="dongia_?s?s"/>
      <sheetName val="_x0009_???_x0004_????"/>
      <sheetName val="TH-Dien"/>
      <sheetName val="PEDESB"/>
      <sheetName val="DT-TN"/>
      <sheetName val="dongia_̃̃̃̃̃̃̃̃̃̃̃̃̃̃̃̃̃퀀迮鑶_x0000_Ԁ㼙"/>
      <sheetName val="dongia?????????? ????_x0004_?????????"/>
      <sheetName val="dongia? ??_x0004_???"/>
      <sheetName val="dongia__________ _?s__x0004_______?s_"/>
      <sheetName val="_________ _____x0004_________________"/>
      <sheetName val="dongia__________ _____x0004__________"/>
      <sheetName val="dongia_ ___x0004____"/>
      <sheetName val="dongia_̃̃̃̃̃̃̃̃̃̃̃̃̃̃̃̃̃က声䜢_x0000_Ԁ堙"/>
      <sheetName val="٬ongia_x0000__x0000__x0000__x0000__x0000__x0000__x0000__x0000__x0000__x0000_ _x0000_㢠ś_x0000__x0004__x0000__x0000__x0000__x0000__x0000__x0000_㋄ś_x0000_"/>
      <sheetName val="dongia_̃̃̃̃̃̃̃̃̃̃̃̃̃̃̃̃̃退࿯뤶_x0000_Ԁꜙ"/>
      <sheetName val="dongia_̃̃̃̃̃̃̃̃̃̃̃̃̃̃̃̃̃ 㶒࿸_x0000_Ԁ茙"/>
      <sheetName val="dongia_̃̃̃̃̃̃̃̃̃̃̃̃̃̃̃̃̃⿰࡜_x0000_Ԁ茙"/>
      <sheetName val="dongia_̃̃̃̃̃̃̃̃̃̃̃̃̃̃̃̃̃倀꿲샬_x0000_Ԁ愙"/>
      <sheetName val="dongia_̃̃̃̃̃̃̃̃̃̃̃̃̃̃̃̃̃뀀甬_x0000_Ԁ焙"/>
      <sheetName val="XF33"/>
      <sheetName val="Nhat ky - socai thang 1"/>
      <sheetName val="giamay"/>
      <sheetName val="Du th!u"/>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gia 6at lieu"/>
      <sheetName val="TC  (2("/>
      <sheetName val="000000 0"/>
      <sheetName val="Tai_khoan2"/>
      <sheetName val="CT_doanh_thu_20052"/>
      <sheetName val="Dthu_2006_sua2"/>
      <sheetName val="Doanh_thu_gia_thanh2"/>
      <sheetName val="6_thang_20062"/>
      <sheetName val="Bao_cao_thue_(2)2"/>
      <sheetName val="Tong_hop_CP_T102"/>
      <sheetName val="Bao_cao_thue2"/>
      <sheetName val="Thue_cong_trinh2"/>
      <sheetName val="Gia_thanh2"/>
      <sheetName val="Pke_toan2"/>
      <sheetName val="Gia_thanh_cong_trinh_-_Hoa2"/>
      <sheetName val="Ke_toan_thuc_hien_cong_trinh2"/>
      <sheetName val="Du_kien_DT_9_thang_de_nop2"/>
      <sheetName val="_?s?s3"/>
      <sheetName val="dongia_?s?s3"/>
      <sheetName val="TK_NO_1112"/>
      <sheetName val="TK_NO_1122"/>
      <sheetName val="TK_14182"/>
      <sheetName val="TK_3312"/>
      <sheetName val="TK_14122"/>
      <sheetName val="BCAO_SDCT2"/>
      <sheetName val="TK_1422"/>
      <sheetName val="TK_2422"/>
      <sheetName val="TK_CO_1122"/>
      <sheetName val="TK_1532"/>
      <sheetName val="CT_1542"/>
      <sheetName val="TK_CO_1112"/>
      <sheetName val="ch_DG??????"/>
      <sheetName val="Page_32"/>
      <sheetName val="Hướng_dẫn1"/>
      <sheetName val="Ví_dụ_hàm_Vlookup1"/>
      <sheetName val="ch_DG1"/>
      <sheetName val="phan_tich_DG????"/>
      <sheetName val="Cham_cong_07-&gt;121"/>
      <sheetName val="Cham_cong_TH_1-&gt;61"/>
      <sheetName val="T_Hop_luong1"/>
      <sheetName val="BTH_phi1"/>
      <sheetName val="BLT_phi1"/>
      <sheetName val="phi,le_phi1"/>
      <sheetName val="Bien_Lai_TON1"/>
      <sheetName val="BCQT_1"/>
      <sheetName val="Giay_di_duong1"/>
      <sheetName val="BC_QT_cua_tung_ap1"/>
      <sheetName val="GIAO_CHI_TIEU_THU_QUY_071"/>
      <sheetName val="BANG_TONG_HOP_GIAY_NOP_TIEN1"/>
      <sheetName val="dongia??????????_?㢠ś???????㋄ś?2"/>
      <sheetName val="dongia?_㢠ś??㋄ś?2"/>
      <sheetName val="dongia?_㢠ś?㋄ś2"/>
      <sheetName val="phan_tich_DG??㠨Ȣ???????杀Ȣ?????"/>
      <sheetName val="?????????_??s????????s????????2"/>
      <sheetName val="dongia??????????_??s????????s?2"/>
      <sheetName val="dongia?_?s???s?2"/>
      <sheetName val="dongia?_?s??s2"/>
      <sheetName val="ch_DG?????????????????????????"/>
      <sheetName val="dongia?_㢠ś??㋄ś?"/>
      <sheetName val="phan_tich_DG??????????????????"/>
      <sheetName val="dongia?_?s???s?"/>
      <sheetName val="_?s???s?2"/>
      <sheetName val="ch_DG???????????"/>
      <sheetName val="phan_tich_DG????????"/>
      <sheetName val="_?s3"/>
      <sheetName val="_?s?s"/>
      <sheetName val="Hu?ng_d?n1"/>
      <sheetName val="Ví_d?_hàm_Vlookup1"/>
      <sheetName val="_????2"/>
      <sheetName val="phaɮ_tich_DG??㠨Ȣ???????杀Ȣ?????"/>
      <sheetName val="dongia?????????_??s????????s?2"/>
      <sheetName val="dongia_㢠ś㋄ś3"/>
      <sheetName val="[DT-TN_xlsMCT1"/>
      <sheetName val="GL"/>
      <sheetName val="tong_ho`1"/>
      <sheetName val="pha?_tich_DG??????????????????"/>
      <sheetName val="__s3"/>
      <sheetName val="dongia____________㢠ś_______㋄ś_2"/>
      <sheetName val="dongia__㢠ś__㋄ś_2"/>
      <sheetName val="dongia__㢠ś_㋄ś2"/>
      <sheetName val="phan_tich_DG__㠨Ȣ_______杀Ȣ_____"/>
      <sheetName val="dongia__㢠ś__㋄ś_"/>
      <sheetName val="____________s________s________2"/>
      <sheetName val="dongia_____________s________s_2"/>
      <sheetName val="ch_DG_________________________"/>
      <sheetName val="dongia___s___s_2"/>
      <sheetName val="dongia___s__s2"/>
      <sheetName val="phan_tich_DG__________________"/>
      <sheetName val="dongia___s___s_"/>
      <sheetName val="__s___s_2"/>
      <sheetName val="ch_DG___________"/>
      <sheetName val="phan_tich_DG________"/>
      <sheetName val="Hu_ng_d_n1"/>
      <sheetName val="Ví_d__hàm_Vlookup1"/>
      <sheetName val="phaɮ_tich_DG__㠨Ȣ_______杀Ȣ_____"/>
      <sheetName val="dongia____________s________s_2"/>
      <sheetName val="pha__tich_DG__________________"/>
      <sheetName val="dongia??_?s???s?2"/>
      <sheetName val="ch_DG??????????"/>
      <sheetName val="dongia?_㢠ś?㋄ś"/>
      <sheetName val="dongia?_?s??s"/>
      <sheetName val="dongia____s___s_2"/>
      <sheetName val="ch_DG__1"/>
      <sheetName val="dongia__㢠ś_㋄ś"/>
      <sheetName val="ch_DG__________"/>
      <sheetName val="dtct_cau1"/>
      <sheetName val="dongia___s__s"/>
      <sheetName val="__s2"/>
      <sheetName val="_DT-TN_xlsMCT1"/>
      <sheetName val="Book_1_Summary1"/>
      <sheetName val="?????????_????????????????????2"/>
      <sheetName val="[DT-TN_xls_Cham_cong_TH_1-&gt;61"/>
      <sheetName val="_?s???s?"/>
      <sheetName val="dongia??????????_?㢠ś???????㋄ś?"/>
      <sheetName val="?????????_??s????????s????????"/>
      <sheetName val="dongia??????????_??s????????s?"/>
      <sheetName val="dongia____________?s_______?s_1"/>
      <sheetName val="dongia__?s__?s_2"/>
      <sheetName val="dongia__?s_?s2"/>
      <sheetName val="phan_tich_DG__??_______??_____"/>
      <sheetName val="dongia__?s__?s_"/>
      <sheetName val="dongia__?s_?s"/>
      <sheetName val="_DT-TN_xls_Cham_cong_TH_1-&gt;61"/>
      <sheetName val="KLt_lan31"/>
      <sheetName val="Hý?ng_d?n1"/>
      <sheetName val="dongia?_???????2"/>
      <sheetName val="dongia??????????_?????????????1"/>
      <sheetName val="dongia?_?????1"/>
      <sheetName val="dongia?_???????"/>
      <sheetName val="dongia_????2"/>
      <sheetName val="pha?_tich_DG__??_______??_____"/>
      <sheetName val="_?s2"/>
      <sheetName val="dongia?????????_??s????????s?"/>
      <sheetName val="dongia??_?s???s?"/>
      <sheetName val="Chenh_lech_vct_tu1"/>
      <sheetName val="______________________________1"/>
      <sheetName val="Hý_ng_d_n1"/>
      <sheetName val="_?s?s2"/>
      <sheetName val="dongia_?s?s2"/>
      <sheetName val="Gia_1"/>
      <sheetName val="_????"/>
      <sheetName val="Thuc_thanh1"/>
      <sheetName val="?????????_????????????????????"/>
      <sheetName val="dongia____________㢠ś_______㋄ś_"/>
      <sheetName val="____________s________s________"/>
      <sheetName val="dongia_____________s________s_"/>
      <sheetName val="__s___s_"/>
      <sheetName val="dongia____________s________s_"/>
      <sheetName val="dongia____s___s_"/>
      <sheetName val="Ke_toan_thuk_hien_cong_trinh1"/>
      <sheetName val="dongia_________2"/>
      <sheetName val="dongia________________________1"/>
      <sheetName val="dongia_______1"/>
      <sheetName val="dongia_________"/>
      <sheetName val="phan_tich_DG?㠨Ȣ??杀Ȣ?咄Ȣ?"/>
      <sheetName val="phan_tich_DG?㠨Ȣ??杀Ȣ?"/>
      <sheetName val="dongia_㢠ś??㋄ś?"/>
      <sheetName val="phan_tich_DG_㠨Ȣ__杀Ȣ_咄Ȣ_"/>
      <sheetName val="phan_tich_DG_㠨Ȣ__杀Ȣ_"/>
      <sheetName val="DG_1"/>
      <sheetName val="_???????"/>
      <sheetName val="dongia_㢠ś㏄ś"/>
      <sheetName val="٬ongia_㢠ś㋄ś1"/>
      <sheetName val="Check_C1"/>
      <sheetName val="tong_hop1"/>
      <sheetName val="phan_tich_DG1"/>
      <sheetName val="gia_vat_lieu1"/>
      <sheetName val="gia_xe_may1"/>
      <sheetName val="gia_nhan_cong1"/>
      <sheetName val="TC_1"/>
      <sheetName val="TC__(2)1"/>
      <sheetName val="PL_KS1"/>
      <sheetName val="thi_sat1"/>
      <sheetName val="den_bu1"/>
      <sheetName val="dongia_㢠ś㋄ś2"/>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_?s?s1"/>
      <sheetName val="dongia_?s?s1"/>
      <sheetName val="TK_NO_1111"/>
      <sheetName val="TK_NO_1121"/>
      <sheetName val="TK_14181"/>
      <sheetName val="TK_3311"/>
      <sheetName val="TK_14121"/>
      <sheetName val="BCAO_SDCT1"/>
      <sheetName val="TK_1421"/>
      <sheetName val="TK_2421"/>
      <sheetName val="TK_CO_1121"/>
      <sheetName val="TK_1531"/>
      <sheetName val="CT_1541"/>
      <sheetName val="TK_CO_1111"/>
      <sheetName val="Page_31"/>
      <sheetName val="Hướng_dẫn"/>
      <sheetName val="Ví_dụ_hàm_Vlookup"/>
      <sheetName val="ch_DG"/>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BANG_TONG_HOP_GIAY_NOP_TIEN"/>
      <sheetName val="dongia??????????_?㢠ś???????㋄ś?1"/>
      <sheetName val="dongia?_㢠ś??㋄ś?1"/>
      <sheetName val="dongia?_㢠ś?㋄ś1"/>
      <sheetName val="?????????_??s????????s????????1"/>
      <sheetName val="٬ongia"/>
      <sheetName val=" __"/>
      <sheetName val=" ____x0004_____"/>
      <sheetName val="dongia 㢠ś_x0000__x0004_倮㫲槮_x0000_"/>
      <sheetName val="dongia 㢠ś_x0000__x0004_崮_xd875_媆"/>
      <sheetName val="dongia 㢠ś_x0000__x0004_崱_xd875_媆"/>
      <sheetName val="dongia 㢠ś_x0000__x0004_1_x0000_退峍"/>
      <sheetName val="dongia 㢠ś_x0000__x0004_ꬱ䫸_x0000__x0000_"/>
      <sheetName val="dongia?̃̃̃̃̃̃̃̃̃̃̃‮돬甬_x0000_Ԁ阙_x0000__x0000_Ԁ_x0000_倀"/>
      <sheetName val="dongia?̃̃̃̃̃̃̃̃̃̃̃ꀮ珰䡗_x0000_Ԁ阙_x0000__x0000_Ԁ_x0000_　"/>
      <sheetName val="dongia?̃̃̃̃̃̃̃̃̃̃̃ꀮ嫯_x0000_Ԁ_x0000__x0000_Ԁ_x0000_"/>
      <sheetName val="dongia?̃̃̃̃̃̃̃̃̃̃̃뀮嫔_x0000_Ԁ_x0000__x0000_Ԁ_x0000_瀀"/>
      <sheetName val="dongia_̃̃̃̃̃̃̃̃̃̃̃̃̃̃̃̃̃ᳱ飝_x0000_Ԁ䘙"/>
      <sheetName val="dongia_x0000_ 㢠_x0005__x0000__x0000__x0000_뛴"/>
      <sheetName val="dongia_x0000__x0000__x0000__x0000__x0000__x0000__x0000__x0000__x0000__x0000_ _x0000_㢠ś_x0000__x0004__x0000__x0000__x0000__x0000__x0005__x0000__x0000__x0000_뛴"/>
      <sheetName val="TH_x0000_GCT"/>
      <sheetName val="Tong h_x000b_p vat t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dongia_x0000_~~~~~~~~~~~~~~~~~~~~~~~~"/>
      <sheetName val="breakdown"/>
      <sheetName val=" _s_s"/>
      <sheetName val="dongia _s_s"/>
      <sheetName val="dongia_㢠ś㋄ś1"/>
      <sheetName val="dongia????????? ?㢠ś?_x0004_??????㋄ś?"/>
      <sheetName val="Őhan tich vat tu"/>
      <sheetName val="phan_tich_DG㠨Ȣ԰_x0000_"/>
      <sheetName val="KKKKKKKK"/>
      <sheetName val="_x0009___"/>
      <sheetName val="XL4Dest5"/>
      <sheetName val="dongia_x0000__x0002__x0000_ ?s_x0000__x0004__x0000_?s_x0000_"/>
      <sheetName val="dongia_x0000__x0000__x0000__x0000__x0000__x0000__x0000__x0000__x0000__x0000__x0009__x0000_?s_x0000__x0004__x0000__x0000__x0000__x0000__x0000__x0000_?s_x0000_"/>
      <sheetName val="dongia_x0000__x0009_㢠ś_x0000__x0004__x0000_㋄ś_x0000_"/>
      <sheetName val="dongia_x0000__x0009_㢠ś_x0004__x0000_㋄ś"/>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_x0000__x0000__x0000__x0000__x0000__x0000__x0000__x0000__x0000_ _x0000_??_x0000__x0004__x0000__x0000__x0000__x0000__x0000__x0000_??_x0000__x0000__x0000__x0000__x0000__x0000__x0000__x0000_"/>
      <sheetName val="@@@@@@@@@@@@@@@"/>
      <sheetName val="@@@@@@@@@@@@@@@@"/>
      <sheetName val="Taikhoan"/>
      <sheetName val="dongia_x0000__x0000__x0000__x0000__x0000__x0000__x0000__x0000__x0000__x0000__x0009__x0000_??_x0000__x0004__x0000__x0000__x0000__x0000__x0000__x0000_??_x0000_"/>
      <sheetName val="dongia_x0000__x0009_??_x0004__x0000_??"/>
      <sheetName val="dongia_x0000_ ??_x0004__x0000_??"/>
      <sheetName val="dongia 㢠ś_x0000__x0004__x0000_㋄ś_x0000_"/>
      <sheetName val="dongia?????????? ?㢠ś???????㋄ś?"/>
      <sheetName val="dongia? 㢠ś??㋄ś?"/>
      <sheetName val="dongia? 㢠ś?㋄ś"/>
      <sheetName val="????????? ??s????????s????????"/>
      <sheetName val="dongia?????????? ??s????????s?"/>
      <sheetName val="dongia? ?s???s?"/>
      <sheetName val="dongia? ?s??s"/>
      <sheetName val=" ?s???s?"/>
      <sheetName val="Hu?ng_d?n"/>
      <sheetName val="Ví_d?_hàm_Vlookup"/>
      <sheetName val=" ????"/>
      <sheetName val="dongia????????? ??s????????s?"/>
      <sheetName val="[DT-TN_xlsMCT"/>
      <sheetName val="tong_ho`"/>
      <sheetName val="dongia__________ _㢠ś_______㋄ś_"/>
      <sheetName val="dongia_ 㢠ś__㋄ś_"/>
      <sheetName val="dongia_ 㢠ś_㋄ś"/>
      <sheetName val="_________ __s________s________"/>
      <sheetName val="dongia__________ __s________s_"/>
      <sheetName val="dongia_ _s___s_"/>
      <sheetName val="dongia_ _s__s"/>
      <sheetName val=" _s___s_"/>
      <sheetName val="Hu_ng_d_n"/>
      <sheetName val="Ví_d__hàm_Vlookup"/>
      <sheetName val="dongia_________ __s________s_"/>
      <sheetName val="dongia?? ?s???s?"/>
      <sheetName val="dongia__ _s___s_"/>
      <sheetName val="ch_DG__"/>
      <sheetName val="dtct_cau"/>
      <sheetName val="__s"/>
      <sheetName val="_DT-TN_xlsMCT"/>
      <sheetName val="Book_1_Summary"/>
      <sheetName val="????????? ????????????????????"/>
      <sheetName val="[DT-TN_xls_Cham_cong_TH_1-&gt;6"/>
      <sheetName val="dongia__________ _?s_______?s_"/>
      <sheetName val="dongia_ ?s__?s_"/>
      <sheetName val="dongia_ ?s_?s"/>
      <sheetName val="_DT-TN_xls_Cham_cong_TH_1-&gt;6"/>
      <sheetName val="KLt_lan3"/>
      <sheetName val="Hý?ng_d?n"/>
      <sheetName val="dongia? ???????"/>
      <sheetName val="dongia?????????? ?????????????"/>
      <sheetName val="dongia? ?????"/>
      <sheetName val="_?s"/>
      <sheetName val="Chenh_lech_vct_tu"/>
      <sheetName val="_________ ____________________"/>
      <sheetName val="Hý_ng_d_n"/>
      <sheetName val="Gia_"/>
      <sheetName val="Thuc_thanh"/>
      <sheetName val="Ke_toan_thuk_hien_cong_trinh"/>
      <sheetName val="dongia_ _______"/>
      <sheetName val="dongia__________ _____________"/>
      <sheetName val="dongia_ _____"/>
      <sheetName val="DG_"/>
      <sheetName val="٬ongia 㢠ś㋄ś"/>
      <sheetName val="Check_C"/>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sheetData sheetId="532"/>
      <sheetData sheetId="533"/>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sheetData sheetId="774"/>
      <sheetData sheetId="775"/>
      <sheetData sheetId="776" refreshError="1"/>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refreshError="1"/>
      <sheetData sheetId="795"/>
      <sheetData sheetId="796"/>
      <sheetData sheetId="797"/>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GVL"/>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sheetData sheetId="5"/>
      <sheetData sheetId="6"/>
      <sheetData sheetId="7"/>
      <sheetData sheetId="8"/>
      <sheetData sheetId="9"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ia"/>
      <sheetName val="GVL"/>
      <sheetName val="NEW-PANEL"/>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2"/>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4">
          <cell r="P54">
            <v>909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1002__0"/>
      <sheetName val="Phan Tien2"/>
      <sheetName val="Gi¸ tñ bç"/>
      <sheetName val="TT0 "/>
      <sheetName val="Bó,DZ0,4"/>
      <sheetName val="Phan Tien Xean Son&quot;La"/>
      <sheetName val="Ch"/>
      <sheetName val="PNT-QUOT-#3"/>
      <sheetName val="COAT&amp;WRAP-QIOT-#3"/>
      <sheetName val="dtxl"/>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ToDien_Nam_"/>
      <sheetName val="BT-_DZ3_"/>
      <sheetName val="BT_-_cto_x000b__x0000__x0000_Gia_MBA_(2)_x0009__x0000__x0000_Gi¸_tñ"/>
      <sheetName val="BT_-_cto_x000b_"/>
      <sheetName val="KB"/>
      <sheetName val="DZ 0.4"/>
      <sheetName val="BC NHANH 01"/>
      <sheetName val="GVL-NC-M"/>
      <sheetName val="7 THAI NGUYEN"/>
      <sheetName val="KKKKKKKK"/>
      <sheetName val="HE SO"/>
      <sheetName val="_x0018_C"/>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
      <sheetName val="SV_supporting info"/>
      <sheetName val="SV-supporting info"/>
      <sheetName val="DTCT-tuyen chinh"/>
      <sheetName val="tu"/>
      <sheetName val="________"/>
      <sheetName val="727"/>
      <sheetName val="dongia"/>
      <sheetName val="THVT"/>
      <sheetName val="PTDM"/>
      <sheetName val="BT_,TBA"/>
      <sheetName val="DTCT-TPhuoc"/>
      <sheetName val="BT_-_cto_x000b__x0000__x0000_Gia_MBA_(2) _x0000__x0000_Gi¸_tñ"/>
      <sheetName val="cl"/>
      <sheetName val="CNٺ"/>
      <sheetName val="Input"/>
      <sheetName val="BT_-_cto_x000b_??Gia_MBA_(2)_x0009_??Gi¸_tñ"/>
      <sheetName val="lam-moi"/>
      <sheetName val="CHITIET VL-NC-TT -1p"/>
      <sheetName val="gtrinh"/>
      <sheetName val="CHITIET VL-NC"/>
      <sheetName val="BT_-_cto_x000b_??Gia_MBA_(2) ??Gi¸_tñ"/>
      <sheetName val="Gi? t? b?"/>
      <sheetName val="B?-DZ0,4"/>
      <sheetName val="ho?n thien x trat"/>
      <sheetName val="Gi?_t?_b?"/>
      <sheetName val=""/>
      <sheetName val="T_x005f_x0014_DZ04"/>
      <sheetName val="_x005f_x0001_nca BV"/>
      <sheetName val="_x005f_x0002_ao ve Son La"/>
      <sheetName val="CD_x005f_x0016_"/>
      <sheetName val="Gian_tiep_so__la"/>
      <sheetName val="Gi�_t�_b�1"/>
      <sheetName val="ho�n_thien_x_trat"/>
      <sheetName val="Book_1_Summary"/>
      <sheetName val="Phan_Tien2n_Son&quot;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50"/>
      <sheetName val="50-51"/>
      <sheetName val="51-52"/>
      <sheetName val="52-53"/>
      <sheetName val="153-154"/>
      <sheetName val="154-155 (2)"/>
      <sheetName val="55-56"/>
      <sheetName val="56-57"/>
      <sheetName val="57-58"/>
      <sheetName val="58-59 (2)"/>
      <sheetName val="60-61 (2)"/>
      <sheetName val="61-62 (2)"/>
      <sheetName val="62-63 (2)"/>
      <sheetName val="63-64"/>
      <sheetName val="64-65 (2)"/>
      <sheetName val="65-66"/>
      <sheetName val="Km66-67"/>
      <sheetName val="Km67-68"/>
      <sheetName val="Km68-69"/>
      <sheetName val="Km69-70"/>
      <sheetName val="Sheet1"/>
      <sheetName val="00000000"/>
      <sheetName val="00000001"/>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PTDG_x0006_?DGTHDC_x0002_?GM_x0003_?GVL_x0003_?GN@_x0004_"/>
      <sheetName val="?hi_tiet_cot_pha"/>
      <sheetName val="Tr? n?"/>
      <sheetName val="Nh?p"/>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Chi_tiet_cot_x001f_pha"/>
      <sheetName val="C(iet_x001f_tinh_do._gia"/>
      <sheetName val="Don_'ia_VCTC"/>
      <sheetName val="Gia_HTXL+_x0016_C"/>
      <sheetName val="XL4_x0010_oppy"/>
      <sheetName val="CQUAN"/>
      <sheetName val="TND"/>
      <sheetName val="TKD"/>
      <sheetName val="NTHON"/>
      <sheetName val="MTINH"/>
      <sheetName val="CODIEN"/>
      <sheetName val="VTU"/>
      <sheetName val="LUOI"/>
      <sheetName val="VUANHO"/>
      <sheetName val="VIEN"/>
      <sheetName val="KSAN"/>
      <sheetName val="Thang2_2004"/>
      <sheetName val="Don_giI&lt;_x0000__x0000_J&lt;"/>
      <sheetName val="_x001f__x0000__x0000__x0000__x0000__x0000__x0000__x0000__x0000__x0000__x0000__x0000__x0016__x0000__x0000__x0000__x0000__x0000__x0015_6_x0001__x0017_ö_x0003__x0000__x0000__x001a_Ö _x0000_"/>
      <sheetName val="T10"/>
      <sheetName val="T11"/>
      <sheetName val="T12"/>
      <sheetName val="SQ12"/>
      <sheetName val="12(2)"/>
      <sheetName val="tc"/>
      <sheetName val="ºb6918"/>
      <sheetName val="CT day dan su      ien"/>
      <sheetName val="Dog_x0002_gia_VCTC"/>
      <sheetName val="Tinh__x0003_T__x0003__x0000_o_dat"/>
      <sheetName val="ManhԀ_x0000__x0000__x0000_Ȁ_x0000_"/>
      <sheetName val="Manh?_x0000__x0000__x0000_?_x0000_"/>
      <sheetName val="Manh?_x0000_?"/>
      <sheetName val="Bang_ve"/>
      <sheetName val="Bang_tong_ke"/>
      <sheetName val="Liet_ke_vat_tu"/>
      <sheetName val="tong_hop"/>
      <sheetName val="pp3p_"/>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THEP_BUOC"/>
      <sheetName val="KEM_GAI"/>
      <sheetName val="THEP_LUOI_B40"/>
      <sheetName val="NHOM_LA"/>
      <sheetName val="CAN_N_5_LIT"/>
      <sheetName val="CAN_N_20_LIT"/>
      <sheetName val="CAN_N_30_LIT"/>
      <sheetName val="NI_LONG_(VAI_N_PVC)"/>
      <sheetName val="N-_RUA_SUMMER"/>
      <sheetName val="N-_RUA_SUPER_500_ml"/>
      <sheetName val="N-_RUA_TLONG"/>
      <sheetName val="DAY_DIEN_BOC_PVC_"/>
      <sheetName val="VO_(GIAY_TRANG)"/>
      <sheetName val="TON_KEM"/>
      <sheetName val="QUAT_TREO_TUONG"/>
      <sheetName val="SUA_DAC_DD"/>
      <sheetName val="SUATUOI_CO_DUONG"/>
      <sheetName val="SUA_PN_XANH"/>
      <sheetName val="SUA_ONG_THO_DO"/>
      <sheetName val="SUA_BOT_RILAC_NGOT"/>
      <sheetName val="SUA__BOT_RILAC_MAN"/>
      <sheetName val="SUA_PHINO"/>
      <sheetName val="SUA_BOT_1,2,3"/>
      <sheetName val="MILO_200g"/>
      <sheetName val="MILO_HOP_300g"/>
      <sheetName val="MILO_400g"/>
      <sheetName val="NUOC_SAM_YEN"/>
      <sheetName val="CAFE_NET_20_goi"/>
      <sheetName val="CAFE_NET_50_goi"/>
      <sheetName val="DIEN_GIAI_KL"/>
      <sheetName val="KL_DUONG_GOM"/>
      <sheetName val="TGTHUC_HIEN"/>
      <sheetName val="KLLK_THUC_HIEN"/>
      <sheetName val="PTCT_MUONG"/>
      <sheetName val="DGTH_MUONG"/>
      <sheetName val="toketoanCND_MSTS"/>
      <sheetName val="ct_luong_"/>
      <sheetName val="Nhap_6T"/>
      <sheetName val="baocaochinh(qui1_05)_(DC)"/>
      <sheetName val="Ctuluongq_1_05"/>
      <sheetName val="BANG_PHAN_BO_qui1_05(DC)"/>
      <sheetName val="BANG_PHAN_BO_quiII_05"/>
      <sheetName val="bao_cac_cinh_Qui_II-2005"/>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3714"/>
      <sheetName val="Phuc_Hung_"/>
      <sheetName val="Quang_An_I_(3)"/>
      <sheetName val="Quang_An_I_(2)"/>
      <sheetName val="Quang_An_I"/>
      <sheetName val="Long_An_(3)"/>
      <sheetName val="Long_An_(2)"/>
      <sheetName val="Long_An"/>
      <sheetName val="Thanh_Hung"/>
      <sheetName val="Giai_Duc"/>
      <sheetName val="Tan_Hoa"/>
      <sheetName val="XMXD_Thong_Nhat_(2)"/>
      <sheetName val="XMXD_Thong_Nhat"/>
      <sheetName val="Viet_Thai_(2)"/>
      <sheetName val="Viet_Thai"/>
      <sheetName val="The_Quang__(3)"/>
      <sheetName val="The_Quang__(2)"/>
      <sheetName val="The_Quang_"/>
      <sheetName val="Mong_Phong"/>
      <sheetName val="Manh_quang"/>
      <sheetName val="Minh_chinh"/>
      <sheetName val="Kien_Dat_(2)"/>
      <sheetName val="Kien_Dat"/>
      <sheetName val="Khoa_Dien"/>
      <sheetName val="Vi_Tan"/>
      <sheetName val="INOUE_"/>
      <sheetName val="EAGLE_(2)"/>
      <sheetName val="Dong_Thap_(2)"/>
      <sheetName val="Dong_Thap"/>
      <sheetName val="CKCX_TLong"/>
      <sheetName val="Tong_hop_TT"/>
      <sheetName val="CKCX1_(3)"/>
      <sheetName val="CKCX1_(2)"/>
      <sheetName val="SON_NAM"/>
      <sheetName val="Le_long"/>
      <sheetName val="Thien_phuc"/>
      <sheetName val="TOAN_LUC_(Moi)"/>
      <sheetName val="TOAN_LUC"/>
      <sheetName val="XL_Dong_Anh"/>
      <sheetName val="A_LONG"/>
      <sheetName val="DAI_MO"/>
      <sheetName val="Thien_Ngoc_An"/>
      <sheetName val="Sheang_nil"/>
      <sheetName val="XCD_(2)"/>
      <sheetName val="Meinfa_(2)"/>
      <sheetName val="CL177"/>
      <sheetName val="Khoi_luong"/>
      <sheetName val="K,DTt5-6_(2)"/>
      <sheetName val="K,DTt7-11_(2)"/>
      <sheetName val="BIA_HUD_LON"/>
      <sheetName val="nhot0_8"/>
      <sheetName val="nhot_0,8-ES"/>
      <sheetName val="sen_AP_428"/>
      <sheetName val="sen_AP420"/>
      <sheetName val="sen_YBN_428"/>
      <sheetName val="ron_mayC50+70"/>
      <sheetName val="ron_mayC100"/>
      <sheetName val="ron_mayW110"/>
      <sheetName val="rondau_C50,70FG"/>
      <sheetName val="rondau_C100"/>
      <sheetName val="rondau_C100FG"/>
      <sheetName val="rondau_W110"/>
      <sheetName val="rondau_Yamaha"/>
      <sheetName val="rondau_Suxuki"/>
      <sheetName val="rondau_Best"/>
      <sheetName val="rondau_Swan,TQ110,TQ100"/>
      <sheetName val="cong_DST2"/>
      <sheetName val="cong_DS_T1"/>
      <sheetName val="vanchuyen_TC"/>
      <sheetName val="桃彩楴瑥损瑯灟慨䌀楨瑥瑟湩彨潤"/>
      <sheetName val="Tinh_CT_o_dat"/>
      <sheetName val="FEB-05_-NKC"/>
      <sheetName val="MAR_05"/>
      <sheetName val="APRIL_NKC"/>
      <sheetName val="chi_Ngoc"/>
      <sheetName val="Vat_tu"/>
      <sheetName val="DINH_MUC"/>
      <sheetName val="thau_xls]SAM_OTO_1100-20_DN"/>
      <sheetName val="toketoanCLD_MSTS"/>
      <sheetName val="LG_CT"/>
      <sheetName val="C_CA"/>
      <sheetName val="C_XANG"/>
      <sheetName val="MTO_REV_2(ARMOR)"/>
      <sheetName val="TH_CO"/>
      <sheetName val="KLãCONG_TO"/>
      <sheetName val="TH_DZ0,t"/>
      <sheetName val="CT_THAO_EO"/>
      <sheetName val="PTDGDGTHDCGMGVLGN@"/>
      <sheetName val="PTDGDGTHDCGMGVLGN@DKT"/>
      <sheetName val="Manh??"/>
      <sheetName val="TH_MUONGSheet24heet25"/>
      <sheetName val="Manh????"/>
      <sheetName val="[Gia_$hau_xlsCL6463"/>
      <sheetName val="THANG_4"/>
      <sheetName val="thang_1"/>
      <sheetName val="THANG_3"/>
      <sheetName val="DG_CANTHO"/>
      <sheetName val="Dutoan_KL"/>
      <sheetName val="PT_VATTU"/>
      <sheetName val="TH_"/>
      <sheetName val="van_chuyen"/>
      <sheetName val="Trả_nợ"/>
      <sheetName val="K_Toan"/>
      <sheetName val="Bang_doc"/>
      <sheetName val="Bang_ngang"/>
      <sheetName val="TK_111"/>
      <sheetName val="PB_CCDC"/>
      <sheetName val="TK_154"/>
      <sheetName val="TK_331,311"/>
      <sheetName val="TK_1413"/>
      <sheetName val="TK_152,153"/>
      <sheetName val="Thuong_tet"/>
      <sheetName val="Btt_luong"/>
      <sheetName val="Bang_cc"/>
      <sheetName val="Du_toan"/>
      <sheetName val="ACQUY_50_Aȝ"/>
      <sheetName val="khung_ten_TD"/>
      <sheetName val="DS-nop_T12_03"/>
      <sheetName val="DS_nop_quý_IV"/>
      <sheetName val="DS_nop_quý_IV_04"/>
      <sheetName val="DSnop_quý_III_04"/>
      <sheetName val="DSnop_quý_II_04"/>
      <sheetName val="DSnop_quý_I_04"/>
      <sheetName val="DS-nop_T11_03"/>
      <sheetName val="TH헾】"/>
      <sheetName val="Tinh_CT_?o_dat"/>
      <sheetName val="La__trai_ta-"/>
      <sheetName val="Bang_6e"/>
      <sheetName val="T_T_CL_VC_DZ_22"/>
      <sheetName val="Lai_lo_05"/>
      <sheetName val="???????????????"/>
      <sheetName val="DGchitiet_"/>
      <sheetName val="YEM_OO_1100-20"/>
      <sheetName val="Tinh_CT_"/>
    </sheetNames>
    <sheetDataSet>
      <sheetData sheetId="0" refreshError="1">
        <row r="6">
          <cell r="C6">
            <v>1.5644349070100143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refreshError="1"/>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sheetData sheetId="777"/>
      <sheetData sheetId="778"/>
      <sheetData sheetId="779"/>
      <sheetData sheetId="780" refreshError="1"/>
      <sheetData sheetId="781"/>
      <sheetData sheetId="782"/>
      <sheetData sheetId="783"/>
      <sheetData sheetId="784"/>
      <sheetData sheetId="785"/>
      <sheetData sheetId="786" refreshError="1"/>
      <sheetData sheetId="787" refreshError="1"/>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27">
          <cell r="C27" t="e">
            <v>#N/A</v>
          </cell>
        </row>
        <row r="31">
          <cell r="C31" t="b">
            <v>1</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OFFGRID"/>
      <sheetName val="WTP"/>
      <sheetName val="GRID"/>
      <sheetName val="CALC"/>
      <sheetName val="SUMMARY"/>
      <sheetName val="00000000"/>
      <sheetName val="XL4Poppy"/>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s>
    <sheetDataSet>
      <sheetData sheetId="0"/>
      <sheetData sheetId="1"/>
      <sheetData sheetId="2"/>
      <sheetData sheetId="3"/>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hung"/>
      <sheetName val="THKL"/>
      <sheetName val="CT dat"/>
      <sheetName val=" matduong"/>
      <sheetName val="He"/>
      <sheetName val="Bien"/>
      <sheetName val="thNgang 2"/>
      <sheetName val="ctietngang2"/>
      <sheetName val="thNgang 3"/>
      <sheetName val="ctietngang3"/>
      <sheetName val="thNgang 4"/>
      <sheetName val="ctietngang4"/>
      <sheetName val="Luong+may"/>
      <sheetName val="thdoc"/>
      <sheetName val="Gia VL"/>
      <sheetName val="ctietdoctuyen"/>
      <sheetName val="ctietdocchung"/>
      <sheetName val="ctietgadoc"/>
      <sheetName val="ctietdocmiengxa"/>
      <sheetName val="ctietdochamech"/>
      <sheetName val="ctietdocsuaranh"/>
      <sheetName val="thtuongchan"/>
      <sheetName val="ctietdoctoungchan"/>
      <sheetName val="cpv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0">
          <cell r="C30">
            <v>0.05</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giathanh1"/>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K LUONG duong dby"/>
      <sheetName val="VL-NC TZ0,4"/>
      <sheetName val="sat"/>
      <sheetName val="ptvt"/>
      <sheetName val="TONGHOP"/>
      <sheetName val="ChiTietDZ"/>
      <sheetName val="VuaBT"/>
      <sheetName val="BQ"/>
      <sheetName val="ctdg"/>
      <sheetName val="DM 56"/>
      <sheetName val="Gia VL"/>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ienLuong"/>
      <sheetName val="DG-Don vi"/>
      <sheetName val="Kind of Service"/>
      <sheetName val="2004 Labor"/>
      <sheetName val="Service Coming"/>
      <sheetName val="CT THAO D၏"/>
      <sheetName val="0000000ူ"/>
      <sheetName val="Khung t"/>
      <sheetName val="[KHUTEN.XLSၝdienthoai"/>
      <sheetName val="t聩endien"/>
      <sheetName val=""/>
      <sheetName val="ThongSo"/>
      <sheetName val="LKVL-CK-HT-GD1"/>
      <sheetName val="TONGKE-HT"/>
      <sheetName val="gia vt,nc,may"/>
      <sheetName val="chitimc"/>
      <sheetName val="Dongia"/>
      <sheetName val="KHUTEN"/>
      <sheetName val="dg-VTu"/>
      <sheetName val="BETO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QHDH-PAII"/>
      <sheetName val="Trung the 1 pha "/>
      <sheetName val="Trung the 3 pha"/>
      <sheetName val="Ha the"/>
      <sheetName val="vankhuon"/>
      <sheetName val="PhaDoMong"/>
      <sheetName val="ptvt-dg"/>
      <sheetName val="DGKS"/>
      <sheetName val="CTdongia"/>
      <sheetName val="_KHUTEN.XLSၝdienthoai"/>
      <sheetName val="coctuatrenda"/>
      <sheetName val="Don gia"/>
      <sheetName val="gvl"/>
      <sheetName val="Sheet_x0016_"/>
      <sheetName val="Sheet1&quot;"/>
      <sheetName val="Sheet1_x0014_"/>
      <sheetName val="KH-Q1,Q2,01"/>
      <sheetName val="LKVL_CK_HT_GD1"/>
      <sheetName val="TONGKE_HT"/>
      <sheetName val="KH moi"/>
      <sheetName val="kecot"/>
      <sheetName val="Bang tra"/>
      <sheetName val="MHSCT"/>
      <sheetName val="khung ten HC Hoa_x0000_Khanh"/>
      <sheetName val="KKKKKKKK"/>
      <sheetName val="khung ten HC HOAY NHON"/>
      <sheetName val="00а00000"/>
      <sheetName val="Go_x000d_ne"/>
      <sheetName val="Go_x000a_ne"/>
      <sheetName val="HSLUONGTHO"/>
      <sheetName val="khung ten HC Hoa"/>
      <sheetName val="REGION"/>
      <sheetName val="OFFGRID"/>
      <sheetName val="input"/>
      <sheetName val="thop"/>
      <sheetName val="149-2"/>
      <sheetName val="Inpanel"/>
      <sheetName val="Interior Trim"/>
      <sheetName val="Go_ne"/>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_vt,nc,may"/>
      <sheetName val="Phan_tich_vt"/>
      <sheetName val="Thang_01"/>
      <sheetName val="Thang_02"/>
      <sheetName val="Thang_03"/>
      <sheetName val="Thang_04"/>
      <sheetName val="Thang_05"/>
      <sheetName val="Thang_06"/>
      <sheetName val="so_sanh_SL,CP"/>
      <sheetName val="luy_ke_thu_von"/>
      <sheetName val="So_SL"/>
      <sheetName val="So_TVon"/>
      <sheetName val="bao_cao_GD_hang_quÝ"/>
      <sheetName val="K_LUONG_duong_dby"/>
      <sheetName val="VL-NC_TZ0,4"/>
      <sheetName val="DM_56"/>
      <sheetName val="Thuc_thanh"/>
      <sheetName val="DG-Don_vi"/>
      <sheetName val="Kind_of_Service"/>
      <sheetName val="2004_Labor"/>
      <sheetName val="Service_Coming"/>
      <sheetName val="Trung_the_1_pha_"/>
      <sheetName val="Trung_the_3_pha"/>
      <sheetName val="Ha_the"/>
      <sheetName val="Gia_VL"/>
      <sheetName val="lam-moi"/>
      <sheetName val="thao-go"/>
      <sheetName val="QG"/>
      <sheetName val="CT THAO D?"/>
      <sheetName val="0000000?"/>
      <sheetName val="_KHUTEN.XLS?dienthoai"/>
      <sheetName val="t?endien"/>
      <sheetName val="[KHUTEN.XLS?dienthoai"/>
      <sheetName val="Sum"/>
      <sheetName val="Sheet_x005f_x0016_"/>
      <sheetName val="Sheet1_x005f_x0014_"/>
      <sheetName val="CHITIET"/>
      <sheetName val="harmony_done"/>
      <sheetName val="VL"/>
      <sheetName val="BK_MB"/>
      <sheetName val="So_C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s>
    <sheetDataSet>
      <sheetData sheetId="0"/>
      <sheetData sheetId="1"/>
      <sheetData sheetId="2"/>
      <sheetData sheetId="3"/>
      <sheetData sheetId="4">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m"/>
      <sheetName val="Km0-1"/>
      <sheetName val="KM1-2"/>
      <sheetName val="Km2-3"/>
      <sheetName val="Km3-4"/>
      <sheetName val="Km4-5"/>
      <sheetName val="Km5-6"/>
      <sheetName val="Km6-7"/>
      <sheetName val="Km7-8"/>
      <sheetName val="Tonghop-bt"/>
      <sheetName val="Tonghop-cc"/>
      <sheetName val="Ny-Km1-4"/>
      <sheetName val="Ny-Km4-6"/>
      <sheetName val="Ny-Km6-8"/>
      <sheetName val="Temp"/>
      <sheetName val="KLM"/>
      <sheetName val="Coc tieu-rao chan"/>
      <sheetName val="Ny-Km1-4 (cc)"/>
      <sheetName val="Ny-Km4-6 (cc)"/>
      <sheetName val="Ny-Km6-8 (cc)"/>
      <sheetName val="CC"/>
      <sheetName val="Phdoan-bt"/>
      <sheetName val="Phdoan-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v>0.6</v>
          </cell>
        </row>
        <row r="4">
          <cell r="B4">
            <v>1</v>
          </cell>
        </row>
        <row r="6">
          <cell r="B6">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TTR"/>
      <sheetName val="STH"/>
      <sheetName val="thu nghiem"/>
      <sheetName val="Sheet2"/>
      <sheetName val="HDNT"/>
      <sheetName val="HDvudong"/>
      <sheetName val="Sheet1"/>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der"/>
      <sheetName val="XL4Test5"/>
    </sheetNames>
    <sheetDataSet>
      <sheetData sheetId="0"/>
      <sheetData sheetId="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2 (2)"/>
      <sheetName val="PA2"/>
      <sheetName val="Tong hop chung dia ban"/>
      <sheetName val="Tong hop chung CDT"/>
      <sheetName val="TONG HOP DIA BAN - KCM"/>
      <sheetName val="TONG HOP DIA BAN - chuyen tiep"/>
      <sheetName val="Tong hop CDT chuyen tiep"/>
      <sheetName val="TOng hop CDT KCM"/>
      <sheetName val="Phu luc I - XX"/>
      <sheetName val="Phu luc II"/>
      <sheetName val="Phu luc III - Tru so"/>
      <sheetName val="Phu luc IV - GPMB"/>
      <sheetName val="Bieu I-01 NS tinh"/>
      <sheetName val="Chia CDT_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han cong"/>
      <sheetName val="Sheet1"/>
      <sheetName val="NC"/>
      <sheetName val="Work-Condition"/>
      <sheetName val="nhan_cong"/>
      <sheetName val="Package1"/>
      <sheetName val="Package2"/>
      <sheetName val="Package3"/>
      <sheetName val="Package4"/>
      <sheetName val="Package5"/>
      <sheetName val="Summary"/>
      <sheetName val="HSTV"/>
      <sheetName val="Sheet3"/>
      <sheetName val="GVL"/>
      <sheetName val="Abutment"/>
      <sheetName val="Temp"/>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 val="dg"/>
      <sheetName val="XL4Poppy"/>
    </sheetNames>
    <sheetDataSet>
      <sheetData sheetId="0">
        <row r="35">
          <cell r="C35">
            <v>95230529</v>
          </cell>
        </row>
      </sheetData>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CHITIET VL_NC_TT1p"/>
      <sheetName val="TONGKE3p"/>
      <sheetName val="TONG HOP"/>
      <sheetName val="NEW-PANEL"/>
      <sheetName val="dg"/>
    </sheetNames>
    <sheetDataSet>
      <sheetData sheetId="0" refreshError="1">
        <row r="35">
          <cell r="C35">
            <v>95230529</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Nhap_lieu"/>
      <sheetName val="Khoiluong"/>
      <sheetName val="Vattu"/>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cth 05-04"/>
      <sheetName val="baocao 05-04"/>
      <sheetName val="bcth04-04"/>
      <sheetName val="baocao04-04"/>
      <sheetName val="bcth03-04"/>
      <sheetName val="baocao03-04"/>
      <sheetName val="bcth02-04"/>
      <sheetName val="baocao02-04"/>
      <sheetName val="bcth01-04"/>
      <sheetName val="baocao01-04"/>
      <sheetName val="THQI"/>
      <sheetName val="T6"/>
      <sheetName val="THQII"/>
      <sheetName val="Trung"/>
      <sheetName val="THQIII"/>
      <sheetName val="THT nam 04"/>
      <sheetName val="142201ȭT4"/>
      <sheetName val="T8-9)"/>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Chart3"/>
      <sheetName val="Chart2"/>
      <sheetName val="BaTrieu-L.con"/>
      <sheetName val="EDT - Ro"/>
      <sheetName val="Dinh_ha nha"/>
      <sheetName val="Bia¸"/>
      <sheetName val="TL"/>
      <sheetName val="T8-9B"/>
      <sheetName val="Coc 6"/>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8-9þ"/>
      <sheetName val="2.74"/>
      <sheetName val="THKP"/>
      <sheetName val="gia vt,nc,may"/>
      <sheetName val="BCDSPS"/>
      <sheetName val="BCDKT"/>
      <sheetName val=""/>
      <sheetName val=".tuanM"/>
      <sheetName val="[IBASE2.XLS}BHXH"/>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GK"/>
      <sheetName val="CB"/>
      <sheetName val="VP"/>
      <sheetName val="Km274-Km274"/>
      <sheetName val="Km27'-Km278"/>
      <sheetName val="KHVô XL"/>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HITIET VL-NC"/>
      <sheetName val="DON GIA"/>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Sheet12"/>
      <sheetName val="BC§ 2001"/>
      <sheetName val="BBC§ 2002"/>
      <sheetName val="TSC§ 2001"/>
      <sheetName val="TSc® 2002"/>
      <sheetName val="Thang1"/>
      <sheetName val="Thang2"/>
      <sheetName val="Thang3"/>
      <sheetName val="Thang 4"/>
      <sheetName val="23+32þ"/>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bg+th45"/>
      <sheetName val="4-5"/>
      <sheetName val="bg+th34"/>
      <sheetName val="3-4"/>
      <sheetName val="bg+th23"/>
      <sheetName val="2-3"/>
      <sheetName val="bg+th12"/>
      <sheetName val="1-2"/>
      <sheetName val="bg+th"/>
      <sheetName val="ptvl"/>
      <sheetName val="0-1"/>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tô rôiDY"/>
      <sheetName val="ATCANING"/>
      <sheetName val="KNH"/>
      <sheetName val="KVF"/>
      <sheetName val="Hoada"/>
      <sheetName val="Nguphuc"/>
      <sheetName val="TCH"/>
      <sheetName val="TTT"/>
      <sheetName val="TVK"/>
      <sheetName val="Tuichuom"/>
      <sheetName val="NKDT"/>
      <sheetName val="Vitagin"/>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IBASE2"/>
      <sheetName val="T8-9h"/>
      <sheetName val="KQKDKT#04-1"/>
      <sheetName val="VtuHaTheSauTBABenThuy1 Ш2)"/>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CVden_ngoai_TCT_(1)1"/>
      <sheetName val="CV_den_ngoai_TCT_(2)1"/>
      <sheetName val="CV_den_ngoai_TCT_(3)1"/>
      <sheetName val="QDcua_TGD1"/>
      <sheetName val="QD_cua_HDQT1"/>
      <sheetName val="QD_cua_HDQT_(2)1"/>
      <sheetName val="CV_di_ngoai_tong1"/>
      <sheetName val="CV_di_ngoai_tong_(2)1"/>
      <sheetName val="To_trinh1"/>
      <sheetName val="Giao_nhiem_vu1"/>
      <sheetName val="QDcua_TGD_(2)1"/>
      <sheetName val="Thong_tu1"/>
      <sheetName val="CV_di_trong__tong1"/>
      <sheetName val="nghi_dinh-CP1"/>
      <sheetName val="CV_den_trong_tong1"/>
      <sheetName val="lapdat_TB_1"/>
      <sheetName val="TNghiªm_TB_1"/>
      <sheetName val="VËt_liÖu1"/>
      <sheetName val="Lap_®at_®iÖn1"/>
      <sheetName val="TNghiÖm_VL1"/>
      <sheetName val="th_1"/>
      <sheetName val="tien_luong1"/>
      <sheetName val="KHVt_1"/>
      <sheetName val="KHVt_XL1"/>
      <sheetName val="KHVt_XLT41"/>
      <sheetName val="Km274_-_Km2751"/>
      <sheetName val="Km275_-_Km2761"/>
      <sheetName val="Km276_-_Km2771"/>
      <sheetName val="Km277_-_Km278_1"/>
      <sheetName val="Km278_-_Km2791"/>
      <sheetName val="Km279_-_Km2801"/>
      <sheetName val="Km280_-_Km2811"/>
      <sheetName val="Km281_-_Km2821"/>
      <sheetName val="Km282_-_Km2831"/>
      <sheetName val="Km283_-_Km2841"/>
      <sheetName val="Km284_-_Km2851"/>
      <sheetName val="Tong_hop_Matduong1"/>
      <sheetName val="Kluong_phu1"/>
      <sheetName val="Lan_can1"/>
      <sheetName val="Ho_lan1"/>
      <sheetName val="Coc_tieu1"/>
      <sheetName val="Bien_bao1"/>
      <sheetName val="Op_mai_2741"/>
      <sheetName val="Op_mai_2751"/>
      <sheetName val="Op_mai_2761"/>
      <sheetName val="Op_mai_2771"/>
      <sheetName val="Op_mai_2781"/>
      <sheetName val="Op_mai_2791"/>
      <sheetName val="Op_mai_2801"/>
      <sheetName val="Op_mai_2811"/>
      <sheetName val="Op_mai_2821"/>
      <sheetName val="Op_mai_2831"/>
      <sheetName val="Op_mai_2841"/>
      <sheetName val="Op_mai1"/>
      <sheetName val="Cong_D751"/>
      <sheetName val="Cong_D1001"/>
      <sheetName val="Cong_D1501"/>
      <sheetName val="Cong_2D1501"/>
      <sheetName val="Cong_ban_0,7x0,71"/>
      <sheetName val="Cong_ban_0,8x0,81"/>
      <sheetName val="Cong_ban_1x11"/>
      <sheetName val="Cong_ban_1x1,21"/>
      <sheetName val="Cong_ban_1,5x1,51"/>
      <sheetName val="Cong_ban_2x1,51"/>
      <sheetName val="Cong_ban_2x21"/>
      <sheetName val="Tong_hop1"/>
      <sheetName val="Tong_hop_(2)1"/>
      <sheetName val="Cong_cu1"/>
      <sheetName val="Cot_thep1"/>
      <sheetName val="Cong_tron_D751"/>
      <sheetName val="Cong_tron_D1001"/>
      <sheetName val="Cong_tron_D1501"/>
      <sheetName val="Cong_tron_2D1501"/>
      <sheetName val="Cong_ban_1,0x1,01"/>
      <sheetName val="Cong_ban_1,0x1,21"/>
      <sheetName val="Cong_hop_1,5x1,51"/>
      <sheetName val="Cong_hop_2,0x1,51"/>
      <sheetName val="Cong_hop_2,0x2,01"/>
      <sheetName val="142201-T1_1"/>
      <sheetName val="142201-T2-th_1"/>
      <sheetName val="142201-T3-th_1"/>
      <sheetName val="142201-T4-th__1"/>
      <sheetName val="Thep_be1"/>
      <sheetName val="Thep_than1"/>
      <sheetName val="Thep_xa_mu1"/>
      <sheetName val="thkl_(2)1"/>
      <sheetName val="long_tec1"/>
      <sheetName val="Song_trai1"/>
      <sheetName val="Dinh+ha_nha1"/>
      <sheetName val="NG_k1"/>
      <sheetName val="_t51"/>
      <sheetName val="t_41"/>
      <sheetName val="_t3_1"/>
      <sheetName val="_TH3311"/>
      <sheetName val="_Minh_ha1"/>
      <sheetName val="_Ha_Tay1"/>
      <sheetName val="_Vinhphuc1"/>
      <sheetName val="_Nbinh1"/>
      <sheetName val="_QVinh1"/>
      <sheetName val="_TW11"/>
      <sheetName val="T_so_thay_doi1"/>
      <sheetName val="b_THchitietDZCT1"/>
      <sheetName val="b_THchitietTBA1"/>
      <sheetName val="Khao_sat1"/>
      <sheetName val="TT_khao_sat1"/>
      <sheetName val="VtuHaTheSauTBABenThuy1_(2)1"/>
      <sheetName val="Tay_ninh1"/>
      <sheetName val="A_Duc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rich_Ngang1"/>
      <sheetName val="Danh_sach_Rieng1"/>
      <sheetName val="Dia_Diem_Thuc_Tap1"/>
      <sheetName val="De_Tai_Thuc_Tap1"/>
      <sheetName val="TK_1121"/>
      <sheetName val="TK_1311"/>
      <sheetName val="TK_1411"/>
      <sheetName val="TK_1531"/>
      <sheetName val="TK_2111"/>
      <sheetName val="TK_2421"/>
      <sheetName val="TK_3341"/>
      <sheetName val="TK_5111"/>
      <sheetName val="TK_5151"/>
      <sheetName val="TK_9111"/>
      <sheetName val="CDSL_(2)1"/>
      <sheetName val="SCT_Cong_trinh1"/>
      <sheetName val="06-2003_(2)1"/>
      <sheetName val="CDPS_6tc1"/>
      <sheetName val="SCT_Nha_thau1"/>
      <sheetName val="socai2003_(6tc)dp1"/>
      <sheetName val="socai2003_(6tc)1"/>
      <sheetName val="CDPS_6tc_(2)1"/>
      <sheetName val="phan_tich_DG1"/>
      <sheetName val="gia_vat_lieu1"/>
      <sheetName val="gia_xe_may1"/>
      <sheetName val="gia_nhan_cong1"/>
      <sheetName val="F_ThanhTri1"/>
      <sheetName val="F_Gialam1"/>
      <sheetName val="TH_dam1"/>
      <sheetName val="SX_dam1"/>
      <sheetName val="LD_dam1"/>
      <sheetName val="Bang_gia_VL1"/>
      <sheetName val="Gia_NC1"/>
      <sheetName val="Gia_may1"/>
      <sheetName val="Dancau-Q_Ninh1"/>
      <sheetName val="BaTrieu-L_son1"/>
      <sheetName val="KQKD02-2_(2)1"/>
      <sheetName val="KQKD-2_(2)1"/>
      <sheetName val="KQKD_thu20041"/>
      <sheetName val="giai_thich1"/>
      <sheetName val="DT_-_Ro1"/>
      <sheetName val="TH_-_Ro_1"/>
      <sheetName val="GDT_-_Ro1"/>
      <sheetName val="DT_-_TB1"/>
      <sheetName val="TH_-_TB1"/>
      <sheetName val="GDT_-_TB1"/>
      <sheetName val="DT_-_NT1"/>
      <sheetName val="TH_-_NT1"/>
      <sheetName val="GDT_-_NT1"/>
      <sheetName val="T03_-_031"/>
      <sheetName val="THL_T031"/>
      <sheetName val="TTBC_T031"/>
      <sheetName val="Luong_noi_Bo_-_T31"/>
      <sheetName val="Tong_hop_-_T31"/>
      <sheetName val="Thuong_Quy_31"/>
      <sheetName val="Phu_cap_trach_nhiem1"/>
      <sheetName val="Don_gia_CPM1"/>
      <sheetName val="Tong_Thieu_HD_cac_CT-20011"/>
      <sheetName val="VL_thieu_HD_-_20011"/>
      <sheetName val="Tong_thieu_HD_cac_CT_-_20021"/>
      <sheetName val="Lan_trai1"/>
      <sheetName val="Van_chuyen1"/>
      <sheetName val="HDong_VC1"/>
      <sheetName val="ThieuHD_nam_20011"/>
      <sheetName val="Bang_TH1"/>
      <sheetName val="Tong_Chinh1"/>
      <sheetName val="So_sanh1"/>
      <sheetName val="HHVt_1"/>
      <sheetName val="TH_du_toan_1"/>
      <sheetName val="Du_toan_1"/>
      <sheetName val="C_Tinh1"/>
      <sheetName val="Xaylap_1"/>
      <sheetName val="Nhan_cong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DOANH_SO1"/>
      <sheetName val="BD-SINH_VIEN1"/>
      <sheetName val="ql_(2)1"/>
      <sheetName val="_KQTH_quy_hoach_1351"/>
      <sheetName val="Bao_cao_KQTH_quy_hoach_1351"/>
      <sheetName val="Nhap_lieu1"/>
      <sheetName val="Tien_dien1"/>
      <sheetName val="Thue_GTGT1"/>
      <sheetName val="GIA_NUOC1"/>
      <sheetName val="GIA_DIEN_THOAI1"/>
      <sheetName val="GIA_DIEN1"/>
      <sheetName val="chiet_tinh_XD1"/>
      <sheetName val="Triet_T1"/>
      <sheetName val="Phan_tich_gia1"/>
      <sheetName val="pHAN_CONG1"/>
      <sheetName val="GIA_XD1"/>
      <sheetName val="Co~g_hop_1,5x1,51"/>
      <sheetName val="CT_031"/>
      <sheetName val="TH_031"/>
      <sheetName val="tô_rôiDY1"/>
      <sheetName val="T_K_H_T_T51"/>
      <sheetName val="T_K_T71"/>
      <sheetName val="TK_T61"/>
      <sheetName val="T_K_T51"/>
      <sheetName val="Bang_thong_ke_hang_ton1"/>
      <sheetName val="thong_ke_1"/>
      <sheetName val="T_KT041"/>
      <sheetName val="[IBASE2_XLSѝTNHNoi1"/>
      <sheetName val="BC_TH_CK_(2)1"/>
      <sheetName val="BC_TH_CK1"/>
      <sheetName val="BC6tT19_food1"/>
      <sheetName val="BC6tT18_-_Food1"/>
      <sheetName val="BCCK_41"/>
      <sheetName val="BCFood-_T161"/>
      <sheetName val="BCFood-_T151"/>
      <sheetName val="BCFood-_T141"/>
      <sheetName val="BCFood-_T131"/>
      <sheetName val="TH_CK21"/>
      <sheetName val="BC6tT52_(3)1"/>
      <sheetName val="BC6tT52_(2)1"/>
      <sheetName val="TCK_121"/>
      <sheetName val="Tong_CK1"/>
      <sheetName val="CV_di_trong__dong1"/>
      <sheetName val="bcth_05-041"/>
      <sheetName val="baocao_05-041"/>
      <sheetName val="Ca.Ð"/>
      <sheetName val="_x0000_"/>
      <sheetName val="Bia_x0000_"/>
      <sheetName val="Soqu_x0005_"/>
      <sheetName val="thong ke"/>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lapdat_TB_"/>
      <sheetName val="TNghiªm_TB_"/>
      <sheetName val="VËt_liÖu"/>
      <sheetName val="Lap_®at_®iÖn"/>
      <sheetName val="TNghiÖm_VL"/>
      <sheetName val="th_"/>
      <sheetName val="tien_luong"/>
      <sheetName val="KHVt_"/>
      <sheetName val="KHVt_XL"/>
      <sheetName val="KHVt_XLT4"/>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142201-T1_"/>
      <sheetName val="142201-T2-th_"/>
      <sheetName val="142201-T3-th_"/>
      <sheetName val="142201-T4-th__"/>
      <sheetName val="Thep_be"/>
      <sheetName val="Thep_than"/>
      <sheetName val="Thep_xa_mu"/>
      <sheetName val="thkl_(2)"/>
      <sheetName val="long_tec"/>
      <sheetName val="Song_trai"/>
      <sheetName val="Dinh+ha_nha"/>
      <sheetName val="NG_k"/>
      <sheetName val="_t5"/>
      <sheetName val="t_4"/>
      <sheetName val="_t3_"/>
      <sheetName val="_TH331"/>
      <sheetName val="_Minh_ha"/>
      <sheetName val="_Ha_Tay"/>
      <sheetName val="_Vinhphuc"/>
      <sheetName val="_Nbinh"/>
      <sheetName val="_QVinh"/>
      <sheetName val="_TW1"/>
      <sheetName val="T_so_thay_doi"/>
      <sheetName val="b_THchitietDZCT"/>
      <sheetName val="b_THchitietTBA"/>
      <sheetName val="Khao_sat"/>
      <sheetName val="TT_khao_sat"/>
      <sheetName val="VtuHaTheSauTBABenThuy1_(2)"/>
      <sheetName val="Tay_ninh"/>
      <sheetName val="A_Duc"/>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CDSL_(2)"/>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F_ThanhTri"/>
      <sheetName val="F_Gialam"/>
      <sheetName val="TH_dam"/>
      <sheetName val="SX_dam"/>
      <sheetName val="LD_dam"/>
      <sheetName val="Bang_gia_VL"/>
      <sheetName val="Gia_NC"/>
      <sheetName val="Gia_may"/>
      <sheetName val="Dancau-Q_Ninh"/>
      <sheetName val="BaTrieu-L_son"/>
      <sheetName val="KQKD02-2_(2)"/>
      <sheetName val="KQKD-2_(2)"/>
      <sheetName val="KQKD_thu2004"/>
      <sheetName val="giai_thich"/>
      <sheetName val="DT_-_Ro"/>
      <sheetName val="TH_-_Ro_"/>
      <sheetName val="GDT_-_Ro"/>
      <sheetName val="DT_-_TB"/>
      <sheetName val="TH_-_TB"/>
      <sheetName val="GDT_-_TB"/>
      <sheetName val="DT_-_NT"/>
      <sheetName val="TH_-_NT"/>
      <sheetName val="GDT_-_NT"/>
      <sheetName val="T03_-_03"/>
      <sheetName val="THL_T03"/>
      <sheetName val="TTBC_T03"/>
      <sheetName val="Luong_noi_Bo_-_T3"/>
      <sheetName val="Tong_hop_-_T3"/>
      <sheetName val="Thuong_Quy_3"/>
      <sheetName val="Phu_cap_trach_nhiem"/>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So_sanh"/>
      <sheetName val="HHVt_"/>
      <sheetName val="TH_du_toan_"/>
      <sheetName val="Du_toan_"/>
      <sheetName val="C_Tinh"/>
      <sheetName val="Xaylap_"/>
      <sheetName val="Nhan_cong"/>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DOANH_SO"/>
      <sheetName val="BD-SINH_VIEN"/>
      <sheetName val="ql_(2)"/>
      <sheetName val="_KQTH_quy_hoach_135"/>
      <sheetName val="Bao_cao_KQTH_quy_hoach_135"/>
      <sheetName val="Tien_dien"/>
      <sheetName val="Thue_GTGT"/>
      <sheetName val="GIA_NUOC"/>
      <sheetName val="GIA_DIEN_THOAI"/>
      <sheetName val="GIA_DIEN"/>
      <sheetName val="chiet_tinh_XD"/>
      <sheetName val="Triet_T"/>
      <sheetName val="Phan_tich_gia"/>
      <sheetName val="pHAN_CONG"/>
      <sheetName val="GIA_XD"/>
      <sheetName val="Co~g_hop_1,5x1,5"/>
      <sheetName val="CT_03"/>
      <sheetName val="TH_03"/>
      <sheetName val="tô_rôiDY"/>
      <sheetName val="T_K_H_T_T5"/>
      <sheetName val="T_K_T7"/>
      <sheetName val="TK_T6"/>
      <sheetName val="T_K_T5"/>
      <sheetName val="Bang_thong_ke_hang_ton"/>
      <sheetName val="thong_ke_"/>
      <sheetName val="T_KT04"/>
      <sheetName val="[IBASE2_XLSѝTNHNoi"/>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CV_di_trong__dong"/>
      <sheetName val="bcth_05-04"/>
      <sheetName val="baocao_05-04"/>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THT_nam_04"/>
      <sheetName val="_tuanM"/>
      <sheetName val="VtuHaTheSauTBABenThuy1_Ш2)"/>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17.199996948242188</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refreshError="1"/>
      <sheetData sheetId="803"/>
      <sheetData sheetId="804"/>
      <sheetData sheetId="805"/>
      <sheetData sheetId="806" refreshError="1"/>
      <sheetData sheetId="807"/>
      <sheetData sheetId="808" refreshError="1"/>
      <sheetData sheetId="809" refreshError="1"/>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refreshError="1"/>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sheetData sheetId="920"/>
      <sheetData sheetId="921"/>
      <sheetData sheetId="922"/>
      <sheetData sheetId="923"/>
      <sheetData sheetId="924"/>
      <sheetData sheetId="925" refreshError="1"/>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sheetData sheetId="962"/>
      <sheetData sheetId="963"/>
      <sheetData sheetId="964"/>
      <sheetData sheetId="965"/>
      <sheetData sheetId="966" refreshError="1"/>
      <sheetData sheetId="967"/>
      <sheetData sheetId="968"/>
      <sheetData sheetId="969"/>
      <sheetData sheetId="970"/>
      <sheetData sheetId="971"/>
      <sheetData sheetId="972"/>
      <sheetData sheetId="973" refreshError="1"/>
      <sheetData sheetId="974" refreshError="1"/>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sheetData sheetId="1015"/>
      <sheetData sheetId="1016"/>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refreshError="1"/>
      <sheetData sheetId="1046"/>
      <sheetData sheetId="1047"/>
      <sheetData sheetId="1048"/>
      <sheetData sheetId="1049"/>
      <sheetData sheetId="1050"/>
      <sheetData sheetId="1051"/>
      <sheetData sheetId="1052"/>
      <sheetData sheetId="1053"/>
      <sheetData sheetId="1054"/>
      <sheetData sheetId="1055"/>
      <sheetData sheetId="1056"/>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refreshError="1"/>
      <sheetData sheetId="1170" refreshError="1"/>
      <sheetData sheetId="1171"/>
      <sheetData sheetId="1172"/>
      <sheetData sheetId="1173" refreshError="1"/>
      <sheetData sheetId="1174" refreshError="1"/>
      <sheetData sheetId="1175" refreshError="1"/>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sheetData sheetId="1212"/>
      <sheetData sheetId="1213" refreshError="1"/>
      <sheetData sheetId="1214"/>
      <sheetData sheetId="1215" refreshError="1"/>
      <sheetData sheetId="1216"/>
      <sheetData sheetId="1217" refreshError="1"/>
      <sheetData sheetId="1218"/>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refreshError="1"/>
      <sheetData sheetId="1523"/>
      <sheetData sheetId="1524" refreshError="1"/>
      <sheetData sheetId="1525" refreshError="1"/>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lieu"/>
      <sheetName val="Don-gia"/>
      <sheetName val="TBi"/>
      <sheetName val="TH-DT"/>
      <sheetName val="THKP TBA va DZ35"/>
      <sheetName val="TH 35"/>
      <sheetName val="Mong"/>
      <sheetName val="TH TBA"/>
      <sheetName val="xa 35 va chi tiet TBA"/>
      <sheetName val="Cot"/>
      <sheetName val="VC-TC"/>
      <sheetName val="VC-D-Dai"/>
      <sheetName val="NCong-Day-Su"/>
      <sheetName val="BT-DSPK"/>
      <sheetName val="Culi-VC"/>
      <sheetName val="KHAO-SAT"/>
      <sheetName val="Kho bai"/>
      <sheetName val="Dao da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 val="TKª ThÐp"/>
      <sheetName val="Abutment"/>
      <sheetName val="Chenh lech vat t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Loai-4-5"/>
      <sheetName val="om"/>
      <sheetName val="OM6"/>
      <sheetName val="om05"/>
      <sheetName val="NSU"/>
      <sheetName val="XL4Test5"/>
      <sheetName val="SPL4-TOTAL"/>
      <sheetName val="Input"/>
      <sheetName val="ptdg "/>
      <sheetName val="ptke"/>
      <sheetName val="ctdg"/>
      <sheetName val="ptdg"/>
      <sheetName val="IBASE"/>
      <sheetName val="(24)-Truc 9"/>
      <sheetName val="clecÿÿt"/>
      <sheetName val="ÿÿngia"/>
      <sheetName val="DCV"/>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TT1p"/>
      <sheetName val="TONGKE3p"/>
      <sheetName val="DATA"/>
      <sheetName val="DON GIA"/>
      <sheetName val="ptv_x0000_"/>
      <sheetName val="QTCNVHHK"/>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Da ta"/>
      <sheetName val="1"/>
      <sheetName val="2"/>
      <sheetName val="3"/>
      <sheetName val="4"/>
      <sheetName val="5"/>
      <sheetName val="6"/>
      <sheetName val="7"/>
      <sheetName val="8"/>
      <sheetName val="CHITIET VL-NC"/>
      <sheetName val="ptdg_"/>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24)-Truc_9"/>
      <sheetName val="CHITIET_VL-NC-TT1p"/>
      <sheetName val="khung_ten_TD"/>
      <sheetName val="ptv?"/>
      <sheetName val="CHITIET VL-NCHT1 (2)"/>
      <sheetName val="khluong"/>
      <sheetName val="gvl"/>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 XE 43K"/>
      <sheetName val="NEW-PANEL"/>
      <sheetName val="Du_lieu"/>
      <sheetName val="Tke"/>
      <sheetName val="CT-35"/>
      <sheetName val="CT-0.4KV"/>
      <sheetName val="DON_GIA"/>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ptdgD"/>
      <sheetName val="ptdgC"/>
      <sheetName val="CHITIET_VL-NC-TT1p1"/>
      <sheetName val="SO_LIEU"/>
      <sheetName val="CHITIET_VL-NC"/>
      <sheetName val="CHITIET_VL-NCHT1_(2)"/>
      <sheetName val="_XE_43K"/>
      <sheetName val="dtxl"/>
      <sheetName val="BK-C T"/>
      <sheetName val="DI_ESTI"/>
      <sheetName val="PP1PXDM"/>
      <sheetName val="PP3PXDM"/>
      <sheetName val="Sheet1"/>
      <sheetName val="Sheet2"/>
      <sheetName val="Sheet3"/>
      <sheetName val="XL4Poppy"/>
      <sheetName val="Thuc thanh"/>
      <sheetName val="Xlc5nguyhiem"/>
      <sheetName val="CosoXL"/>
      <sheetName val="KhuTG"/>
      <sheetName val="10000000"/>
      <sheetName val="ptv_"/>
      <sheetName val="Giai trinh"/>
      <sheetName val="PTCT-1"/>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KKKKKKKK"/>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 ks"/>
      <sheetName val="Tổng kê"/>
      <sheetName val="bt lt 32-79"/>
      <sheetName val="TONG HOP VL-NC TT"/>
      <sheetName val="CHITIET VL-NC-TT -1p"/>
      <sheetName val="TDTKP1"/>
      <sheetName val="KPVC-BD "/>
      <sheetName val="PL1"/>
      <sheetName val="PL2"/>
      <sheetName val="PL3"/>
      <sheetName val="PL4"/>
      <sheetName val="TNHCHINH"/>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chitiet"/>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PT ranh"/>
      <sheetName val="ptv_x005f_x0000_"/>
      <sheetName val="BT-DSPK"/>
      <sheetName val="Parem"/>
      <sheetName val="ptv"/>
      <sheetName val="Price"/>
      <sheetName val="Tong du toan"/>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refreshError="1"/>
      <sheetData sheetId="559"/>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sheetData sheetId="2"/>
      <sheetData sheetId="3"/>
      <sheetData sheetId="4" refreshError="1"/>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uoc"/>
      <sheetName val="KL"/>
      <sheetName val="TDinh"/>
      <sheetName val="CHITIET"/>
      <sheetName val="TONGHOP"/>
      <sheetName val="§ongia"/>
      <sheetName val="GIA_x0016_L"/>
    </sheetNames>
    <sheetDataSet>
      <sheetData sheetId="0"/>
      <sheetData sheetId="1"/>
      <sheetData sheetId="2"/>
      <sheetData sheetId="3"/>
      <sheetData sheetId="4"/>
      <sheetData sheetId="5"/>
      <sheetData sheetId="6"/>
      <sheetData sheetId="7"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gvl"/>
      <sheetName val="[Duong272-287.xls恴¼iagoc"/>
      <sheetName val="Tra_bang"/>
      <sheetName val="TinhToan"/>
      <sheetName val="ptdg"/>
      <sheetName val="ESTI."/>
      <sheetName val="DI-ESTI"/>
      <sheetName val="[Duong272-287.xls?¼iagoc"/>
      <sheetName val="S(eet1"/>
      <sheetName val="DT-Dcv"/>
      <sheetName val="Bu_vat_lieu"/>
      <sheetName val="_Duong272-287.xls恴¼iagoc"/>
      <sheetName val="Thuc thanh"/>
      <sheetName val="_Duong272-287.xls_¼iagoc"/>
      <sheetName val="BANGTRA"/>
      <sheetName val="ma-pt"/>
      <sheetName val="_Duong272-287.xls?¼iagoc"/>
      <sheetName val="sat"/>
      <sheetName val="ptvt"/>
      <sheetName val="NKCHUNG"/>
      <sheetName val="DS-Thuong 6T dau"/>
      <sheetName val="ptdg_"/>
      <sheetName val="Tro giup"/>
      <sheetName val="TT"/>
      <sheetName val="Sheet3"/>
      <sheetName val="HH THANG 07-2007"/>
      <sheetName val="LUONG"/>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p0000000"/>
      <sheetName val="o0000000"/>
      <sheetName val="q0000000"/>
      <sheetName val="r0000000"/>
      <sheetName val="s0000000"/>
      <sheetName val="t0000000"/>
      <sheetName val="u0000000"/>
      <sheetName val="v0000000"/>
      <sheetName val="000000000000"/>
      <sheetName val="100000000000"/>
      <sheetName val="w0000000"/>
      <sheetName val="Sheet2"/>
      <sheetName val="NK94"/>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C116">
            <v>0</v>
          </cell>
          <cell r="D116">
            <v>0</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Giai trinh"/>
      <sheetName val="sat"/>
      <sheetName val="ptvt"/>
      <sheetName val="CTNTTH"/>
      <sheetName val="ptdgD"/>
      <sheetName val="XL4Poppy"/>
      <sheetName val="LAM NHA"/>
      <sheetName val="DG "/>
      <sheetName val="1111"/>
      <sheetName val="rebar"/>
      <sheetName val="Tongke"/>
      <sheetName val="LoaiDay"/>
      <sheetName val="Bang chiet tinh TBA"/>
      <sheetName val="chitiet"/>
      <sheetName val="IBASE"/>
      <sheetName val="MTO REV.2(ARMOR)"/>
      <sheetName val="CT35"/>
      <sheetName val="KH-Q1,Q2,01"/>
      <sheetName val="ESTI."/>
      <sheetName val="DI-ESTI"/>
      <sheetName val="dtxl"/>
      <sheetName val="tra-vat-lieu"/>
      <sheetName val="gVL"/>
      <sheetName val="OFFGRID"/>
      <sheetName val="Don gia"/>
      <sheetName val="DATA"/>
      <sheetName val="Tien Lu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䁔HEP HINH"/>
      <sheetName val="CHITIET VL-NC-TT1p"/>
      <sheetName val="TONGKE3p"/>
      <sheetName val="Sbq18"/>
      <sheetName val="Tra_bang"/>
      <sheetName val="_x0000__x0000__x0000__x0000__x0000__x0000__x0000__x0000_"/>
      <sheetName val="giathanh1"/>
      <sheetName val="DGchitiet "/>
      <sheetName val="khung ten TD"/>
      <sheetName val="De Bai"/>
      <sheetName val="ma-pt"/>
      <sheetName val="CHITIET VL-NC"/>
      <sheetName val="Chi tiet"/>
      <sheetName val="KL thanh toan-Xuan Dao"/>
      <sheetName val="Q4"/>
      <sheetName val="KKKKKKKK"/>
      <sheetName val="Pretensioned"/>
      <sheetName val="ctdz35"/>
      <sheetName val="MTL$-INTER"/>
      <sheetName val="5.2 So luong tin hieu"/>
      <sheetName val="6.2. KSCN"/>
      <sheetName val="6.3. PTCN"/>
      <sheetName val="6.7. TKHAM"/>
      <sheetName val="6.8. LTHAM"/>
      <sheetName val="Chiet tinh DG PM"/>
      <sheetName val="Sheet2"/>
      <sheetName val="Thuc_tha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Giai_trinh"/>
      <sheetName val="LAM_NHA"/>
      <sheetName val="DG_"/>
      <sheetName val="Bang_chiet_tinh_TBA"/>
      <sheetName val="Don_gia"/>
      <sheetName val="Tien_Luong"/>
      <sheetName val="䁔HEP_HINH"/>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Giai_trinh1"/>
      <sheetName val="LAM_NHA1"/>
      <sheetName val="DG_1"/>
      <sheetName val="Bang_chiet_tinh_TBA1"/>
      <sheetName val="Don_gia1"/>
      <sheetName val="Tien_Luong1"/>
      <sheetName val="䁔HEP_HINH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Giai_trinh2"/>
      <sheetName val="LAM_NHA2"/>
      <sheetName val="DG_2"/>
      <sheetName val="Bang_chiet_tinh_TBA2"/>
      <sheetName val="Don_gia2"/>
      <sheetName val="Tien_Luong2"/>
      <sheetName val="䁔HEP_HINH2"/>
      <sheetName val="TinhToan"/>
      <sheetName val="Gia vat tu"/>
      <sheetName val="MTO_REV_2(ARMOR)"/>
      <sheetName val="ESTI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Vchuyen"/>
      <sheetName val="THQT"/>
      <sheetName val="THQTDz0,4"/>
      <sheetName val="THDz0,,4"/>
      <sheetName val="Ctinh Dz0,4"/>
      <sheetName val="TNDz0,4"/>
      <sheetName val="THCTo"/>
      <sheetName val="Ct Cto"/>
      <sheetName val="TN Cto"/>
      <sheetName val="THQT Cto"/>
      <sheetName val="Ctinh 10kV"/>
      <sheetName val="THQTDZ10(GD)"/>
      <sheetName val="TNDz10"/>
      <sheetName val="THDz10(GD)"/>
      <sheetName val="THDz 10(22)kV"/>
      <sheetName val="THQTDz10kV"/>
      <sheetName val="CT TBA"/>
      <sheetName val="TH TBA"/>
      <sheetName val="THQT TBA"/>
      <sheetName val="TN TBA"/>
      <sheetName val="CPhi TBi"/>
      <sheetName val="XL4Poppy"/>
      <sheetName val="THDz0,,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dtct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C47-456"/>
      <sheetName val="C46"/>
      <sheetName val="C47-PII"/>
      <sheetName val="31-08"/>
      <sheetName val="01-09"/>
      <sheetName val="02-09"/>
      <sheetName val="03-09"/>
      <sheetName val="04-09"/>
      <sheetName val="05-9"/>
      <sheetName val="06-09"/>
      <sheetName val="07-09"/>
      <sheetName val="08-09"/>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tra-vat-lieu"/>
      <sheetName val="DTCT"/>
      <sheetName val="MTL$-INTER"/>
      <sheetName val="SG"/>
      <sheetName val="dtct cong"/>
      <sheetName val="ctTBA"/>
      <sheetName val="Bang don gia ks-c3_x0000__x0000__x0000__x0000__x0000__x0000__x0000__x0000__x0000__x0000__x0000__x0000__x0000_"/>
      <sheetName val="MONTHLY MA (VND)"/>
      <sheetName val="DOAM0654CAS"/>
      <sheetName val="hold5"/>
      <sheetName val="hold6"/>
      <sheetName val="Tra_bang"/>
      <sheetName val="SPS"/>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XL4Popr{"/>
      <sheetName val="KSTK-BVTC (2_x0009_"/>
      <sheetName val="TSO_CHUNG"/>
      <sheetName val="daq"/>
      <sheetName val="dt-thop-k86-Rn=21m"/>
      <sheetName val="Ctinh 10kV"/>
      <sheetName val="deÿÿu"/>
      <sheetName val="KSTK-BVTC (2 "/>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Bang don gia ks-c3?????????????"/>
      <sheetName val="ESTI."/>
      <sheetName val="DI-ESTI"/>
      <sheetName val="IBASE"/>
      <sheetName val="tra_vat_lieu"/>
      <sheetName val="Bang don gia ks-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refreshError="1"/>
      <sheetData sheetId="92"/>
      <sheetData sheetId="93"/>
      <sheetData sheetId="94" refreshError="1"/>
      <sheetData sheetId="95"/>
      <sheetData sheetId="96" refreshError="1"/>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QD"/>
      <sheetName val="TONGHOP"/>
      <sheetName val="KSTK"/>
      <sheetName val="TH-TBA"/>
      <sheetName val="TB-VLNCMTC-TBA"/>
      <sheetName val="TT-TBA"/>
      <sheetName val="TH-DZ35KV"/>
      <sheetName val="VLNCMTCDZ35"/>
      <sheetName val="TT-DZ35"/>
      <sheetName val="ke HC 35"/>
      <sheetName val="kho bai"/>
      <sheetName val="Gia VL mong"/>
      <sheetName val="TTVanChuyen"/>
      <sheetName val="ChuyenQua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Gia VL"/>
      <sheetName val="Bang gia ca may"/>
      <sheetName val="Bang luong CB"/>
      <sheetName val="Bang P.tich CT"/>
      <sheetName val="D.toan chi tiet"/>
      <sheetName val="Bang TH Dtoan"/>
      <sheetName val="VL"/>
      <sheetName val="NHAN CONG"/>
      <sheetName val="MAY"/>
      <sheetName val="VUA"/>
      <sheetName val="DG CAU"/>
      <sheetName val="THOP CAU"/>
      <sheetName val="TLP CAU"/>
      <sheetName val="DAKT1"/>
      <sheetName val="Sheet3"/>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Chart1"/>
      <sheetName val="Du an nut So"/>
      <sheetName val="Du an nut vong"/>
      <sheetName val="Du an nut Nam cau Tlong"/>
      <sheetName val="Duong kim lien 0 cho dua"/>
      <sheetName val="Du an KTDC Nam trung yen"/>
      <sheetName val="THANG 09"/>
      <sheetName val="THANG 10"/>
      <sheetName val="TK331A"/>
      <sheetName val="TK131B"/>
      <sheetName val="TK131A"/>
      <sheetName val="TK 331c1"/>
      <sheetName val="TK331C"/>
      <sheetName val="CT331-2003"/>
      <sheetName val="CT 331"/>
      <sheetName val="CT131-2003"/>
      <sheetName val="CT 131"/>
      <sheetName val="TK331B"/>
      <sheetName val="Nhap"/>
      <sheetName val="Thang 8"/>
      <sheetName val="DI_ESTI"/>
      <sheetName val="caodothietke"/>
      <sheetName val="DTCT"/>
      <sheetName val="PTVT"/>
      <sheetName val="THDT"/>
      <sheetName val="THVT"/>
      <sheetName val="THGT"/>
      <sheetName val="Macro1"/>
      <sheetName val="Macro2"/>
      <sheetName val="Macro3"/>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C47-456"/>
      <sheetName val="C46"/>
      <sheetName val="C47-PII"/>
      <sheetName val="TRUC TIEP"/>
      <sheetName val="GIAN TIEP"/>
      <sheetName val="HOP DONG"/>
      <sheetName val="CON LINH"/>
      <sheetName val="ESTI_"/>
      <sheetName val="N_x0008_AN CONG"/>
      <sheetName val="K251 _x0001_C"/>
      <sheetName val="Bang 聧ia ca may"/>
      <sheetName val="gVL"/>
      <sheetName val=""/>
      <sheetName val="[RPT.x"/>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 quy I-2005"/>
      <sheetName val="Quy 2- 2005 "/>
      <sheetName val="Quy III- 2005 "/>
      <sheetName val="Quy 4- 2005"/>
      <sheetName val="km346+00-km346_x000b_240 (2)"/>
      <sheetName val="km342+297._x0015_8-km342+376.41"/>
      <sheetName val="km341+1077 -km34_x0011_+1177.61"/>
      <sheetName val="pt0-1"/>
      <sheetName val="kp0-1"/>
      <sheetName val="0-1"/>
      <sheetName val="pt2-3"/>
      <sheetName val="thkp2-3"/>
      <sheetName val="clvl"/>
      <sheetName val="2-3"/>
      <sheetName val="cl1-2"/>
      <sheetName val="thkp1-2"/>
      <sheetName val="clvl1-2"/>
      <sheetName val="1-2"/>
      <sheetName val="Duong cong vu hcm (8;) (:)"/>
      <sheetName val="Duofg cong vu hcm (7;) (2)"/>
      <sheetName val="?? MTL"/>
      <sheetName val="?? DI"/>
      <sheetName val="Duïng cong vu hcm (13;) (2)"/>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RPT"/>
      <sheetName val="tienluong"/>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km345+400-km345ÿÿ00 (6)"/>
      <sheetName val="km337+533î60-km3ó4 (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ia ca may"/>
      <sheetName val="[RPT.xls?Cmay"/>
      <sheetName val="km338+00-km33Oé100(2)"/>
      <sheetName val="DG1kSAT"/>
      <sheetName val="km342+520-km342+690 (2_x0009_"/>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giamay"/>
      <sheetName val="Km346+60_x0010_-km346+820 (2)"/>
      <sheetName val="km346+00-km3_x0014_6+240 (_x0012_)"/>
      <sheetName val="km345+6_x0016_1-km345+000"/>
      <sheetName val="km342+_x0013_76.41- km342+520.29"/>
      <sheetName val="km342+29_x0017_.58-km3_x0014_2+376.41"/>
      <sheetName val="Ë261"/>
      <sheetName val="K261_x0000_Base"/>
      <sheetName val="K2_x0016_1 AC"/>
      <sheetName val="K_x0000_5_x0001_ @9_x0008_"/>
      <sheetName val="Duong cong vu hcm (¶)"/>
      <sheetName val="MTL$-INTER"/>
      <sheetName val="刃割 MTL"/>
      <sheetName val="CON(LINH"/>
      <sheetName val="Mau so 04 TFDN"/>
      <sheetName val="CHEKe VLCHINH"/>
      <sheetName val="切割 II"/>
      <sheetName val="XL²_x0000__x0000_t5"/>
      <sheetName val="GTXLC@INH"/>
      <sheetName val="Con'ty"/>
      <sheetName val="K251 K)8"/>
      <sheetName val="K2_x0015_1 AC"/>
      <sheetName val="soktmay"/>
      <sheetName val="C²_x0000__x0000_iet TK131"/>
      <sheetName val="m361 Base"/>
      <sheetName val="K219 Subbase"/>
      <sheetName val="Duong cojg vu hcm (13;) (2)"/>
      <sheetName val="Duong co_x0000_g vu hcm (4)"/>
      <sheetName val="k-337+533.60-km338 (2)"/>
      <sheetName val="km341+275-km341)350"/>
      <sheetName val="?"/>
      <sheetName val="959 K98"/>
      <sheetName val="切割 MၔL"/>
      <sheetName val="thang6"/>
      <sheetName val="Sheet4"/>
      <sheetName val="Sheet5"/>
      <sheetName val="Sheet6"/>
      <sheetName val="Thuc thanh"/>
      <sheetName val="Ho=Ðdong giao khoan"/>
      <sheetName val="cot_xa"/>
      <sheetName val="Quet rac"/>
      <sheetName val="_x0010_p_x0000_Ё"/>
      <sheetName val="K259†Base "/>
      <sheetName val="_x0010_p?Ё"/>
      <sheetName val="km337+136-km337ý350"/>
      <sheetName val="May no"/>
      <sheetName val="Sua chua "/>
      <sheetName val="BC luan chuyen"/>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Thang_x0000__x0000_"/>
      <sheetName val="T1"/>
      <sheetName val="T2"/>
      <sheetName val="T3"/>
      <sheetName val="T4"/>
      <sheetName val="IBASE"/>
      <sheetName val="Giao"/>
      <sheetName val="CHIET TINH"/>
      <sheetName val="Bang Gia VL"/>
      <sheetName val="Tong Hop KP"/>
      <sheetName val=" DON GIA"/>
      <sheetName val="CHIET TINH THEO KH.SAT"/>
      <sheetName val="Sheet04"/>
      <sheetName val="D"/>
      <sheetName val="WUA"/>
      <sheetName val="km″42+297.58-km342+376.41"/>
      <sheetName val="000000000000"/>
      <sheetName val="100000000000"/>
      <sheetName val="200000000000"/>
      <sheetName val="300000000000"/>
      <sheetName val="400000000000"/>
      <sheetName val="km337+136-km33×¶350"/>
      <sheetName val="K261?Base"/>
      <sheetName val="K?5_x0001_ @9_x0008_"/>
      <sheetName val="chi tiet z"/>
      <sheetName val="Don gia"/>
      <sheetName val="Bang ke T.toan`"/>
      <sheetName val="XL²??t5"/>
      <sheetName val="km342+520-km342+690 (2 "/>
      <sheetName val="chitiet"/>
      <sheetName val="?? M?L"/>
      <sheetName val="?? II"/>
      <sheetName val="_x0010_p_x0000_?"/>
      <sheetName val="K259Base "/>
      <sheetName val="_x0010_p??"/>
      <sheetName val="TRUC TI"/>
      <sheetName val="Ў`"/>
      <sheetName val="TH9"/>
      <sheetName val="TH12"/>
      <sheetName val="Macro2_x0000__x0000__x0000__x0000__x0000__x0000__x0000__x0000__x0000__x0000__x0000__x0000_뻰Ŏ_x0000__x0004__x0000__x0000__x0000__x0000__x0000__x0000_뱤ŏ_x0000_"/>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MCY"/>
      <sheetName val="Du a. nut Nam cau Tlong"/>
      <sheetName val="Thang??"/>
      <sheetName val="Duong co?g vu hcm (4)"/>
      <sheetName val="C²??iet TK131"/>
      <sheetName val="Duong co~g vu hcm (5)"/>
      <sheetName val="LME"/>
      <sheetName val="GDXLCHINH"/>
      <sheetName val="CT 13!"/>
      <sheetName val="20%"/>
      <sheetName val="Noi"/>
      <sheetName val="nhi"/>
      <sheetName val="Lay"/>
      <sheetName val="c cuu"/>
      <sheetName val="ngoai"/>
      <sheetName val="san"/>
      <sheetName val="C, khoa"/>
      <sheetName val="Y hoc"/>
      <sheetName val="QUAN CHóE"/>
      <sheetName val="TIEP LAI CHAU"/>
      <sheetName val="AANH NGAN"/>
      <sheetName val="LIEN DA"/>
      <sheetName val="HAO DIUEN CHAU"/>
      <sheetName val="n"/>
      <sheetName val="Du an n5t Nam cau Tlong"/>
      <sheetName val="Dq/ng kim lien 0 cho dua"/>
      <sheetName val="Du an KDDC Nam trung yen"/>
      <sheetName val="TK 342 ( thue T.C !"/>
      <sheetName val="T_x000b_153"/>
      <sheetName val="CTduo~g"/>
      <sheetName val="km345+661-km345;000"/>
      <sheetName val="nkc"/>
      <sheetName val="MUA"/>
      <sheetName val="km338+00-km338+100,2)"/>
      <sheetName val="_x0000_"/>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0</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1</v>
          </cell>
          <cell r="G73">
            <v>1</v>
          </cell>
          <cell r="H73">
            <v>1</v>
          </cell>
          <cell r="I73">
            <v>0.15</v>
          </cell>
          <cell r="J73">
            <v>0.14999997615814209</v>
          </cell>
          <cell r="K73">
            <v>0.15</v>
          </cell>
          <cell r="L73">
            <v>0.14999997615814209</v>
          </cell>
          <cell r="M73">
            <v>0.14999997615814209</v>
          </cell>
          <cell r="N73">
            <v>0.14999997615814209</v>
          </cell>
          <cell r="O73">
            <v>0.14999997615814209</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0</v>
          </cell>
          <cell r="R113">
            <v>0</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0.29999995231628418</v>
          </cell>
          <cell r="M150">
            <v>0.29999995231628418</v>
          </cell>
          <cell r="N150">
            <v>0.29999995231628418</v>
          </cell>
          <cell r="O150">
            <v>0.29999995231628418</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0.29999995231628418</v>
          </cell>
          <cell r="M236">
            <v>0.29999995231628418</v>
          </cell>
          <cell r="N236">
            <v>0.29999995231628418</v>
          </cell>
          <cell r="O236">
            <v>0.29999995231628418</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1</v>
          </cell>
          <cell r="I269">
            <v>7.0000000000000007E-2</v>
          </cell>
          <cell r="J269">
            <v>0</v>
          </cell>
          <cell r="K269">
            <v>7.0000000000000007E-2</v>
          </cell>
          <cell r="L269">
            <v>0</v>
          </cell>
          <cell r="M269">
            <v>6.9999992847442627E-2</v>
          </cell>
          <cell r="N269">
            <v>0</v>
          </cell>
          <cell r="O269">
            <v>0</v>
          </cell>
          <cell r="P269">
            <v>2</v>
          </cell>
          <cell r="R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0</v>
          </cell>
          <cell r="R271">
            <v>0</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100.5</v>
          </cell>
          <cell r="M313">
            <v>100.5</v>
          </cell>
          <cell r="N313">
            <v>100.5</v>
          </cell>
          <cell r="O313">
            <v>100.5</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sheetData sheetId="518" refreshError="1"/>
      <sheetData sheetId="519" refreshError="1"/>
      <sheetData sheetId="520"/>
      <sheetData sheetId="521"/>
      <sheetData sheetId="522"/>
      <sheetData sheetId="523"/>
      <sheetData sheetId="524" refreshError="1"/>
      <sheetData sheetId="525" refreshError="1"/>
      <sheetData sheetId="526"/>
      <sheetData sheetId="527"/>
      <sheetData sheetId="528"/>
      <sheetData sheetId="529"/>
      <sheetData sheetId="530"/>
      <sheetData sheetId="531"/>
      <sheetData sheetId="532"/>
      <sheetData sheetId="533"/>
      <sheetData sheetId="534"/>
      <sheetData sheetId="535" refreshError="1"/>
      <sheetData sheetId="536"/>
      <sheetData sheetId="537"/>
      <sheetData sheetId="538"/>
      <sheetData sheetId="539"/>
      <sheetData sheetId="540" refreshError="1"/>
      <sheetData sheetId="54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refreshError="1"/>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sheetData sheetId="584"/>
      <sheetData sheetId="585" refreshError="1"/>
      <sheetData sheetId="586" refreshError="1"/>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sheetData sheetId="614" refreshError="1"/>
      <sheetData sheetId="615" refreshError="1"/>
      <sheetData sheetId="616" refreshError="1"/>
      <sheetData sheetId="617"/>
      <sheetData sheetId="618" refreshError="1"/>
      <sheetData sheetId="619"/>
      <sheetData sheetId="620" refreshError="1"/>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refreshError="1"/>
      <sheetData sheetId="644" refreshError="1"/>
      <sheetData sheetId="645"/>
      <sheetData sheetId="646"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SOKT-Q3CT.xls}KQHDKD"/>
      <sheetName val="_SOKT-Q3CT.xls}KQHDKD"/>
      <sheetName val="Le2__ Hoa 25(2)"/>
      <sheetName val="Phung_Thi_HIen_18(2 "/>
      <sheetName val="H/ang_Van_Chuong_22(2)1"/>
      <sheetName val="Le_Tat_Ve_M_M_(1ÿÿ1"/>
      <sheetName val="Le_ThÿÿNhan_M_M_(12)1"/>
      <sheetName val="THONG_KE1"/>
      <sheetName val="Le _x0014_hi Nhan M.M (12)"/>
      <sheetName val="TT04"/>
      <sheetName val="Le _x0002__x0002__x0000__x0000_NîZ_x0000_&quot;_x0000__x0002__x0000_"/>
      <sheetName val="_x0003__x0000__x0000_138_x0002__x000d_"/>
      <sheetName val="3-_x0019_"/>
      <sheetName val="_x0012_2-8"/>
      <sheetName val="_x0011_4-8"/>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Phung_Thi_HIen_18(2_2"/>
      <sheetName val="Nguyen_Duy_Lien_ႀ￸(2)1"/>
      <sheetName val="Nguyen_Duy_Lien_??(2)1"/>
      <sheetName val="DG_chi_tiet1"/>
      <sheetName val="phu"/>
      <sheetName val="Doan Van ?hin 13(1)"/>
      <sheetName val="NR2?565_PQ_DQ"/>
      <sheetName val="Chi_Tiet"/>
      <sheetName val="Tai_khoan2"/>
      <sheetName val="So_KT2"/>
      <sheetName val="tong_hop2"/>
      <sheetName val="phan_tich_DG2"/>
      <sheetName val="gia_vat_lieu2"/>
      <sheetName val="gia_xe_may2"/>
      <sheetName val="gia_nhan_cong2"/>
      <sheetName val="Le Tri An 21(2 "/>
      <sheetName val="_"/>
      <sheetName val="Tai_khoan3"/>
      <sheetName val="So_KT3"/>
      <sheetName val="tong_hop3"/>
      <sheetName val="phan_tich_DG3"/>
      <sheetName val="gia_vat_lieu3"/>
      <sheetName val="gia_xe_may3"/>
      <sheetName val="gia_nhan_cong3"/>
      <sheetName val="Do_Thi_Tho_M_M_(1)3"/>
      <sheetName val="Nguyen_Van_Ly_M_M_(2)3"/>
      <sheetName val="Dinh_Van_Hai_M_M_(3)3"/>
      <sheetName val="Tran_Van_Thai__M_M_(4)_3"/>
      <sheetName val="Tran_Thi_lan__M_M_(5)_3"/>
      <sheetName val="Pham_Thi_Thin__M_M_(6)3"/>
      <sheetName val="Pham_Thi_Thuong__M_M_(7)3"/>
      <sheetName val="le_Thi_Thuc__M_M_(8)3"/>
      <sheetName val="Ngo_Van_Nhan_M_M_(9)3"/>
      <sheetName val="Le_Tat_Ve_M_M_(10)3"/>
      <sheetName val="Le_Tat_Ve_M_M_(11)3"/>
      <sheetName val="Le_Thi_Nhan_M_M_(12)4"/>
      <sheetName val="Le_Thi_Nhan_12(2)3"/>
      <sheetName val="Doan_Van_Chin_13(1)3"/>
      <sheetName val="Doan_Van_Chin_13(2)3"/>
      <sheetName val="Dinh_Van_Ranh_14(1)3"/>
      <sheetName val="Nguyen_Duy_Lien_15(2)3"/>
      <sheetName val="Le_Huu_Hanh_16(1)4"/>
      <sheetName val="Le_Huu_Hanh_16(2)3"/>
      <sheetName val="Le_Tat_Ve_17(2)3"/>
      <sheetName val="Phung_Thi_Hien_18(1)3"/>
      <sheetName val="Phung_Thi_Hien_18(2)3"/>
      <sheetName val="Ngo_Xuan_Dap_19(2)3"/>
      <sheetName val="Le_Huu_Hung_20(2)3"/>
      <sheetName val="Le_Tri_An_21(2)3"/>
      <sheetName val="Hoang_Van_Chuong_22(2)3"/>
      <sheetName val="Le_Thi_Ly_23(2)3"/>
      <sheetName val="Vu_Dinh_Tre_24(2)3"/>
      <sheetName val="Le_Huu_Hoa_25(2)5"/>
      <sheetName val="Le_Tat_Ve_26(2)3"/>
      <sheetName val="Hoang_Thi_Binh_27(2)3"/>
      <sheetName val="Hoang_Thi_Binh_28(2)3"/>
      <sheetName val="Le_Huu_Thuy_29(2)3"/>
      <sheetName val="Mau_moi3"/>
      <sheetName val="PV_THIEU(2)3"/>
      <sheetName val="400-415_373"/>
      <sheetName val="KL_NR23"/>
      <sheetName val="NR2_565_PQ_DQ4"/>
      <sheetName val="565_DD3"/>
      <sheetName val="M2-415_373"/>
      <sheetName val="507_PQ3"/>
      <sheetName val="507_DD3"/>
      <sheetName val="_Subbase3"/>
      <sheetName val="cd_taikhoan3"/>
      <sheetName val="Phu_cap3"/>
      <sheetName val="phu_cap_nam3"/>
      <sheetName val="Mau_1_PGD3"/>
      <sheetName val="Mau_2PGD3"/>
      <sheetName val="Mau_3_PGD3"/>
      <sheetName val="mau_so_01A3"/>
      <sheetName val="mau_so_23"/>
      <sheetName val="mau_so_33"/>
      <sheetName val="DG_chi_tiet2"/>
      <sheetName val="Phung_Thi_HIen_18(2_5"/>
      <sheetName val="H/ang_Van_Chuong_22(2)2"/>
      <sheetName val="Hoang_Van_Chuong_2"/>
      <sheetName val="H_ang_Van_Chuong_22(2)2"/>
      <sheetName val="Phung_Thi_HIen_18(2_4"/>
      <sheetName val="Nguyen_Duy_Lien_ႀ￸(2)2"/>
      <sheetName val="Nguyen_Duy_Lien_??(2)2"/>
      <sheetName val="Le?Huu_Hoa_25(2)2"/>
      <sheetName val="Hoang_Van_Chuong_?2(2)2"/>
      <sheetName val="Le_Tat_Ve_M_M_(1ÿÿ2"/>
      <sheetName val="Le_ThÿÿNhan_M_M_(12)2"/>
      <sheetName val="BTH_phi2"/>
      <sheetName val="BLT_phi2"/>
      <sheetName val="phi,le_phi2"/>
      <sheetName val="Bien_Lai_TON2"/>
      <sheetName val="BCQT_2"/>
      <sheetName val="Giay_di_duong2"/>
      <sheetName val="BC_QT_cua_tung_ap2"/>
      <sheetName val="GIAO_CHI_TIEU_THU_QUY_072"/>
      <sheetName val="BANG_TONG_HOP_GIAY_NOP_TIEN2"/>
      <sheetName val="Le_Thi_Ly_23(2_5"/>
      <sheetName val="TBA_2502"/>
      <sheetName val="VL_0_4KV2"/>
      <sheetName val="VLCong_to2"/>
      <sheetName val="Le_Heu_Hoa_25(2_4"/>
      <sheetName val="Hoang_Thi_Binh_08(2)2"/>
      <sheetName val="Pham_Thi_Thuong__M_M_(7i2"/>
      <sheetName val="NR2Ƞ565_PQ_DQ2"/>
      <sheetName val="MAU_PX2"/>
      <sheetName val="DD_10KV2"/>
      <sheetName val="Nguyen_Duy_Lien___(2)2"/>
      <sheetName val="Le_Huu_Hoa_25(2)6"/>
      <sheetName val="Hoang_Van_Chuong__2(2)2"/>
      <sheetName val="Le_Thi_Nha2"/>
      <sheetName val="THONG_KE2"/>
      <sheetName val="Pham_ThiðThuong__M_M_(7)1"/>
      <sheetName val="Le_Tat_Ve_M_M_(19)1"/>
      <sheetName val="Chi_Tiet1"/>
      <sheetName val="PR_THIEU(2)2"/>
      <sheetName val="EE_(3)1"/>
      <sheetName val="Le_Thi_Ly_23(2_4"/>
      <sheetName val="KEM_NGHIEN_GIA_CONG2"/>
      <sheetName val="ESTI_1"/>
      <sheetName val="NR2?565_PQ_DQ1"/>
      <sheetName val="Dinh_nghia1"/>
      <sheetName val="LeHuu_Hanh_16(1)"/>
      <sheetName val="Le_ThiNhan_M_M_(12)"/>
      <sheetName val="Book_1_Summary1"/>
      <sheetName val="400-015_371"/>
      <sheetName val="Le2_Hoa_25(2)"/>
      <sheetName val="Le_Heu_Hoa_25(2_3"/>
      <sheetName val="MTO_REV_2(ARMOR)1"/>
      <sheetName val="so_chi_tiet1"/>
      <sheetName val="nhap_theo_ngay_vao1"/>
      <sheetName val="ptdg_1"/>
      <sheetName val="phucap_nam"/>
      <sheetName val="MTO_REV_01"/>
      <sheetName val="Le?Huu_Hanh_16(1)1"/>
      <sheetName val="Le_Thi?Nhan_M_M_(12)1"/>
      <sheetName val="pp3p_1"/>
      <sheetName val="Pham_Thi(Thuong__M_M_(7)1"/>
      <sheetName val="Pham_T(i_Thuong__M_M_(7)1"/>
      <sheetName val="Le_Thi1"/>
      <sheetName val="Le_Thi_Nha__f___"/>
      <sheetName val="NR2_565_PQ_DQ5"/>
      <sheetName val="Le2??_Hoa_25(2)1"/>
      <sheetName val="phu?cap_nam1"/>
      <sheetName val="Le_Thi_Nha?f??"/>
      <sheetName val="Le_Hue_Hanh_16(2)1"/>
      <sheetName val="28-8㢈ȣ䴀ȣ"/>
      <sheetName val="28-8????????????㢈ȣ???????䴀ȣ???"/>
      <sheetName val="Doan_Van_ࡃhin_13(1)1"/>
      <sheetName val="Nhat_ky_-_socai_thang_21"/>
      <sheetName val="nhat_ky_so_cai_thang_11"/>
      <sheetName val="Nhat_ky_so_cai_thang31"/>
      <sheetName val="?6[SOKT-Q3CT_"/>
      <sheetName val="LỚP_74_HKI1"/>
      <sheetName val="LỚP_74_HKII1"/>
      <sheetName val="CẢ_NĂM_74_1"/>
      <sheetName val="LỚP_75_HKI1"/>
      <sheetName val="LỚP_75_HKII1"/>
      <sheetName val="CẢ_NĂM_751"/>
      <sheetName val="Gia_thau_1"/>
      <sheetName val="17-9Ǝ鞜饼Ǝ⳪"/>
      <sheetName val="Le_Thi_Nha_f__"/>
      <sheetName val="Le_Huu_Hanh_16(1)5"/>
      <sheetName val="Le_Thi_Nhan_M_M_(12)5"/>
      <sheetName val="t-h_HA_THE1"/>
      <sheetName val="Mau_mo)1"/>
      <sheetName val="28-8____________㢈ȣ_______䴀ȣ___"/>
      <sheetName val="Do_Thi_Tho_M_M_(1)2"/>
      <sheetName val="Nguyen_Van_Ly_M_M_(2)2"/>
      <sheetName val="Dinh_Van_Hai_M_M_(3)2"/>
      <sheetName val="Tran_Van_Thai__M_M_(4)_2"/>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 Tat Ve M.M (1??"/>
      <sheetName val="Le Th??Nhan M.M (12)"/>
      <sheetName val="tuong"/>
      <sheetName val="Le Huu Thuy 2_x005f_x0019_(2)"/>
      <sheetName val="Phung Thi HIen 18(2_x005f_x0009_"/>
      <sheetName val="Le Tri An 2_x005f_x0011_(2)"/>
      <sheetName val="Le Thi Ly 23(2_x005f_x0009_"/>
      <sheetName val="Thuc thanh"/>
      <sheetName val="_x0003__x0000__x0000_138_x0002__x000a_"/>
      <sheetName val="????????"/>
      <sheetName val="NHAAN"/>
      <sheetName val="PNT-QUOT-#3"/>
      <sheetName val="COAT&amp;WRAP-QIOT-#3"/>
      <sheetName val="GFA 1"/>
      <sheetName val="[SOKT-Q3CT.xls][SOKT-Q3CT.xls]C"/>
      <sheetName val="[SOKT-Q3CT.xls][SOKT-Q3CT.xls]H"/>
      <sheetName val="_x005f_x0002_"/>
      <sheetName val="_x005f_x0011_3-8"/>
      <sheetName val="tygia"/>
      <sheetName val="May"/>
      <sheetName val="???6???????????????_x0013_[SOKT-Q3CT."/>
      <sheetName val="Hoang Van Chuong 2(2)"/>
      <sheetName val="_x0002_"/>
      <sheetName val="Le Thi Nha_x0000_f_x0000__x0001__x0000_"/>
      <sheetName val="_x0000__x0000__x0000__x0000__x0000__x0000__x0000__x0000_"/>
      <sheetName val="X4Test5"/>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Le_Thi_Ly_23(2)2"/>
      <sheetName val="Vu_Dinh_Tre_24(2)2"/>
      <sheetName val="Le_Huu_Hoa_25(2)3"/>
      <sheetName val="Le_Tat_Ve_26(2)2"/>
      <sheetName val="Hoang_Thi_Binh_27(2)2"/>
      <sheetName val="Hoang_Thi_Binh_28(2)2"/>
      <sheetName val="Le_Huu_Thuy_29(2)2"/>
      <sheetName val="Mau_moi2"/>
      <sheetName val="PV_THIEU(2)2"/>
      <sheetName val="400-415_372"/>
      <sheetName val="KL_NR22"/>
      <sheetName val="NR2_565_PQ_DQ2"/>
      <sheetName val="565_DD2"/>
      <sheetName val="M2-415_372"/>
      <sheetName val="507_PQ2"/>
      <sheetName val="507_DD2"/>
      <sheetName val="_Subbase2"/>
      <sheetName val="cd_taikhoan2"/>
      <sheetName val="Phu_cap2"/>
      <sheetName val="phu_cap_nam2"/>
      <sheetName val="Mau_1_PGD2"/>
      <sheetName val="Mau_2PGD2"/>
      <sheetName val="Mau_3_PGD2"/>
      <sheetName val="mau_so_01A2"/>
      <sheetName val="mau_so_22"/>
      <sheetName val="mau_so_32"/>
      <sheetName val="Hoang_Van_Chuong_1"/>
      <sheetName val="H_ang_Van_Chuong_22(2)1"/>
      <sheetName val="Le?Huu_Hoa_25(2)1"/>
      <sheetName val="Hoang_Van_Chuong_?2(2)1"/>
      <sheetName val="BTH_phi1"/>
      <sheetName val="BLT_phi1"/>
      <sheetName val="phi,le_phi1"/>
      <sheetName val="Bien_Lai_TON1"/>
      <sheetName val="BCQT_1"/>
      <sheetName val="Giay_di_duong1"/>
      <sheetName val="BC_QT_cua_tung_ap1"/>
      <sheetName val="GIAO_CHI_TIEU_THU_QUY_071"/>
      <sheetName val="BANG_TONG_HOP_GIAY_NOP_TIEN1"/>
      <sheetName val="Le_Thi_Ly_23(2 "/>
      <sheetName val="TBA_2501"/>
      <sheetName val="VL_0_4KV1"/>
      <sheetName val="VLCong_to1"/>
      <sheetName val="Le_Heu_Hoa_25(2 "/>
      <sheetName val="Hoang_Thi_Binh_08(2)1"/>
      <sheetName val="Pham_Thi_Thuong__M_M_(7i1"/>
      <sheetName val="NR2Ƞ565_PQ_DQ1"/>
      <sheetName val="MAU_PX1"/>
      <sheetName val="DD_10KV1"/>
      <sheetName val="Nguyen_Duy_Lien___(2)1"/>
      <sheetName val="Le_Huu_Hoa_25(2)4"/>
      <sheetName val="Hoang_Van_Chuong__2(2)1"/>
      <sheetName val="Le_Thi_Nha1"/>
      <sheetName val="Pham_ThiðThuong__M_M_(7)"/>
      <sheetName val="Le_Tat_Ve_M_M_(19)"/>
      <sheetName val="PR_THIEU(2)1"/>
      <sheetName val="EE_(3)"/>
      <sheetName val="Le_Thi_Ly_23(2_2"/>
      <sheetName val="KEM_NGHIEN_GIA_CONG1"/>
      <sheetName val="ESTI_"/>
      <sheetName val="Dinh_nghia"/>
      <sheetName val="Book_1_Summary"/>
      <sheetName val="400-015_37"/>
      <sheetName val="Le_Heu_Hoa_25(2_1"/>
      <sheetName val="MTO_REV_2(ARMOR)"/>
      <sheetName val="so_chi_tiet"/>
      <sheetName val="nhap_theo_ngay_vao"/>
      <sheetName val="ptdg_"/>
      <sheetName val="MTO_REV_0"/>
      <sheetName val="Le?Huu_Hanh_16(1)"/>
      <sheetName val="Le_Thi?Nhan_M_M_(12)"/>
      <sheetName val="pp3p_"/>
      <sheetName val="Pham_Thi(Thuong__M_M_(7)"/>
      <sheetName val="Pham_T(i_Thuong__M_M_(7)"/>
      <sheetName val="Le_Thi"/>
      <sheetName val="NR2_565_PQ_DQ3"/>
      <sheetName val="Le2??_Hoa_25(2)"/>
      <sheetName val="phu?cap_nam"/>
      <sheetName val="Le_Hue_Hanh_16(2)"/>
      <sheetName val="Doan_Van_ࡃhin_13(1)"/>
      <sheetName val="Nhat_ky_-_socai_thang_2"/>
      <sheetName val="nhat_ky_so_cai_thang_1"/>
      <sheetName val="Nhat_ky_so_cai_thang3"/>
      <sheetName val="LỚP_74_HKI"/>
      <sheetName val="LỚP_74_HKII"/>
      <sheetName val="CẢ_NĂM_74_"/>
      <sheetName val="LỚP_75_HKI"/>
      <sheetName val="LỚP_75_HKII"/>
      <sheetName val="CẢ_NĂM_75"/>
      <sheetName val="Gia_thau_"/>
      <sheetName val="Le_Huu_Hanh_16(1)3"/>
      <sheetName val="Le_Thi_Nhan_M_M_(12)3"/>
      <sheetName val="t-h_HA_THE"/>
      <sheetName val="Mau_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row r="3">
          <cell r="A3" t="str">
            <v>111</v>
          </cell>
        </row>
      </sheetData>
      <sheetData sheetId="516"/>
      <sheetData sheetId="517"/>
      <sheetData sheetId="518"/>
      <sheetData sheetId="519"/>
      <sheetData sheetId="520"/>
      <sheetData sheetId="521" refreshError="1"/>
      <sheetData sheetId="522"/>
      <sheetData sheetId="523"/>
      <sheetData sheetId="524"/>
      <sheetData sheetId="525"/>
      <sheetData sheetId="526" refreshError="1"/>
      <sheetData sheetId="527" refreshError="1"/>
      <sheetData sheetId="528"/>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refreshError="1"/>
      <sheetData sheetId="565"/>
      <sheetData sheetId="566">
        <row r="3">
          <cell r="A3" t="str">
            <v>111</v>
          </cell>
        </row>
      </sheetData>
      <sheetData sheetId="567"/>
      <sheetData sheetId="568"/>
      <sheetData sheetId="569"/>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refreshError="1"/>
      <sheetData sheetId="765" refreshError="1"/>
      <sheetData sheetId="766" refreshError="1"/>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3"/>
      <sheetName val="bt"/>
      <sheetName val="tt"/>
      <sheetName val="pg"/>
      <sheetName val="DTgiaothau"/>
      <sheetName val="dtbosung"/>
      <sheetName val="DT1"/>
      <sheetName val="DT2"/>
      <sheetName val="Sheet1"/>
      <sheetName val="th"/>
      <sheetName val="th (3)"/>
      <sheetName val="dgia-nt"/>
      <sheetName val="qt"/>
      <sheetName val="th-qt"/>
      <sheetName val="tm"/>
      <sheetName val="XL4Poppy"/>
      <sheetName val="th (2)"/>
      <sheetName val="00000000"/>
    </sheetNames>
    <sheetDataSet>
      <sheetData sheetId="0"/>
      <sheetData sheetId="1"/>
      <sheetData sheetId="2"/>
      <sheetData sheetId="3"/>
      <sheetData sheetId="4" refreshError="1">
        <row r="6">
          <cell r="C6" t="str">
            <v>Hép nèi c¸p ruét ®ång</v>
          </cell>
        </row>
        <row r="7">
          <cell r="C7" t="str">
            <v>C¸p ngÇm ruét ®ång cã chèng thÊm däc</v>
          </cell>
        </row>
        <row r="8">
          <cell r="C8" t="str">
            <v>L­íi ny l«ng</v>
          </cell>
        </row>
        <row r="9">
          <cell r="C9" t="str">
            <v>G¹ch chØ</v>
          </cell>
        </row>
        <row r="10">
          <cell r="C10" t="str">
            <v xml:space="preserve">C¸t ®en </v>
          </cell>
        </row>
        <row r="11">
          <cell r="C11" t="str">
            <v>Nhùa ®­êng</v>
          </cell>
        </row>
        <row r="12">
          <cell r="C12" t="str">
            <v>D©y gai</v>
          </cell>
        </row>
        <row r="13">
          <cell r="C13" t="str">
            <v>Ph¸ ®­êng nhùa</v>
          </cell>
        </row>
        <row r="14">
          <cell r="C14" t="str">
            <v>§µo ®Êt r·nh c¸p cÊp III</v>
          </cell>
        </row>
        <row r="15">
          <cell r="C15" t="str">
            <v>VËn chuyÓn ®Êt thõa b»ng thñ c«ng</v>
          </cell>
        </row>
        <row r="16">
          <cell r="C16" t="str">
            <v>èng thÐp b¶o vÖ c¸p</v>
          </cell>
        </row>
        <row r="17">
          <cell r="C17" t="str">
            <v>LÊp ®Êt r·nh c¸p</v>
          </cell>
        </row>
        <row r="18">
          <cell r="C18" t="str">
            <v>Cäc mèc b¸o c¸p</v>
          </cell>
        </row>
        <row r="19">
          <cell r="C19" t="str">
            <v>§Çu cèt d©y 95</v>
          </cell>
        </row>
        <row r="20">
          <cell r="C20" t="str">
            <v>Tr¹m kho b¹c nhµ n­íc</v>
          </cell>
        </row>
        <row r="21">
          <cell r="C21" t="str">
            <v>Hép nèi c¸p ruét ®ång</v>
          </cell>
        </row>
        <row r="22">
          <cell r="C22" t="str">
            <v>C¸p ngÇm ruét ®ång cã chèng thÊm däc</v>
          </cell>
        </row>
        <row r="23">
          <cell r="C23" t="str">
            <v>L­íi ny l«ng</v>
          </cell>
        </row>
        <row r="24">
          <cell r="C24" t="str">
            <v>G¹ch chØ</v>
          </cell>
        </row>
        <row r="25">
          <cell r="C25" t="str">
            <v xml:space="preserve">C¸t ®en </v>
          </cell>
        </row>
        <row r="26">
          <cell r="C26" t="str">
            <v>Ph¸ ®­êng nhùa</v>
          </cell>
        </row>
        <row r="27">
          <cell r="C27" t="str">
            <v>Ph¸ vØa hÌ</v>
          </cell>
        </row>
        <row r="28">
          <cell r="C28" t="str">
            <v>§µo ®Êt r·nh c¸p cÊp III</v>
          </cell>
        </row>
        <row r="29">
          <cell r="C29" t="str">
            <v>VËn chuyÓn ®Êt thõa b»ng thñ c«ng</v>
          </cell>
        </row>
        <row r="30">
          <cell r="C30" t="str">
            <v>èng thÐp b¶o vÖ c¸p</v>
          </cell>
        </row>
        <row r="31">
          <cell r="C31" t="str">
            <v>LÊp ®Êt r·nh c¸p</v>
          </cell>
        </row>
        <row r="32">
          <cell r="C32" t="str">
            <v>§Çu cèt d©y 95</v>
          </cell>
        </row>
        <row r="33">
          <cell r="C33" t="str">
            <v>Tr¹m c«ng ty b¶o hiÓm</v>
          </cell>
        </row>
        <row r="34">
          <cell r="C34" t="str">
            <v>C¸p ngÇm ruét ®ång cã chèng thÊm däc</v>
          </cell>
        </row>
        <row r="35">
          <cell r="C35" t="str">
            <v>L­íi ny l«ng</v>
          </cell>
        </row>
        <row r="36">
          <cell r="C36" t="str">
            <v>G¹ch chØ</v>
          </cell>
        </row>
        <row r="37">
          <cell r="C37" t="str">
            <v xml:space="preserve">C¸t ®en </v>
          </cell>
        </row>
        <row r="38">
          <cell r="C38" t="str">
            <v>Ph¸ vØa hÌ</v>
          </cell>
        </row>
        <row r="39">
          <cell r="C39" t="str">
            <v>§µo ®Êt r·nh c¸p cÊp III</v>
          </cell>
        </row>
        <row r="40">
          <cell r="C40" t="str">
            <v>VËn chuyÓn ®Êt thõa b»ng thñ c«ng</v>
          </cell>
        </row>
        <row r="41">
          <cell r="C41" t="str">
            <v>èng thÐp b¶o vÖ c¸p</v>
          </cell>
        </row>
        <row r="42">
          <cell r="C42" t="str">
            <v>LÊp ®Êt r·nh c¸p</v>
          </cell>
        </row>
        <row r="43">
          <cell r="C43" t="str">
            <v>§Çu cèt d©y 95</v>
          </cell>
        </row>
        <row r="44">
          <cell r="C44" t="str">
            <v>Tr¹m côc ®èi ngo¹i bé quèc phßng</v>
          </cell>
        </row>
        <row r="45">
          <cell r="C45" t="str">
            <v>C¸p ngÇm ruét ®ång cã chèng thÊm däc</v>
          </cell>
        </row>
        <row r="46">
          <cell r="C46" t="str">
            <v>L­íi ny l«ng</v>
          </cell>
        </row>
        <row r="47">
          <cell r="C47" t="str">
            <v>G¹ch chØ</v>
          </cell>
        </row>
        <row r="48">
          <cell r="C48" t="str">
            <v xml:space="preserve">C¸t ®en </v>
          </cell>
        </row>
        <row r="49">
          <cell r="C49" t="str">
            <v>Ph¸ vØa hÌ</v>
          </cell>
        </row>
        <row r="50">
          <cell r="C50" t="str">
            <v>§µo ®Êt r·nh c¸p cÊp III</v>
          </cell>
        </row>
        <row r="51">
          <cell r="C51" t="str">
            <v>VËn chuyÓn ®Êt thõa b»ng thñ c«ng</v>
          </cell>
        </row>
        <row r="52">
          <cell r="C52" t="str">
            <v>èng thÐp b¶o vÖ c¸p</v>
          </cell>
        </row>
        <row r="53">
          <cell r="C53" t="str">
            <v>LÊp ®Êt r·nh c¸p</v>
          </cell>
        </row>
        <row r="54">
          <cell r="C54" t="str">
            <v>Tr¹m X204</v>
          </cell>
        </row>
        <row r="55">
          <cell r="C55" t="str">
            <v>Hép nèi c¸p ruét ®ång</v>
          </cell>
        </row>
        <row r="56">
          <cell r="C56" t="str">
            <v>C¸p ngÇm ruét ®ång cã chèng thÊm däc</v>
          </cell>
        </row>
        <row r="57">
          <cell r="C57" t="str">
            <v>L­íi ny l«ng</v>
          </cell>
        </row>
        <row r="58">
          <cell r="C58" t="str">
            <v>G¹ch chØ</v>
          </cell>
        </row>
        <row r="59">
          <cell r="C59" t="str">
            <v xml:space="preserve">C¸t ®en </v>
          </cell>
        </row>
        <row r="60">
          <cell r="C60" t="str">
            <v>Ph¸ ®­êng nhùa</v>
          </cell>
        </row>
        <row r="61">
          <cell r="C61" t="str">
            <v>Ph¸ vØa hÌ</v>
          </cell>
        </row>
        <row r="62">
          <cell r="C62" t="str">
            <v>§µo ®Êt r·nh c¸p cÊp III</v>
          </cell>
        </row>
        <row r="63">
          <cell r="C63" t="str">
            <v>VËn chuyÓn ®Êt thõa b»ng thñ c«ng</v>
          </cell>
        </row>
        <row r="64">
          <cell r="C64" t="str">
            <v>èng thÐp b¶o vÖ c¸p</v>
          </cell>
        </row>
        <row r="65">
          <cell r="C65" t="str">
            <v>LÊp ®Êt r·nh c¸p</v>
          </cell>
        </row>
        <row r="66">
          <cell r="C66" t="str">
            <v>Tr¹m cÇu ®Êt 1</v>
          </cell>
        </row>
        <row r="67">
          <cell r="C67" t="str">
            <v>C¸p ngÇm ruét ®ång cã chèng thÊm däc</v>
          </cell>
        </row>
        <row r="68">
          <cell r="C68" t="str">
            <v>L­íi ny l«ng</v>
          </cell>
        </row>
        <row r="69">
          <cell r="C69" t="str">
            <v>G¹ch chØ</v>
          </cell>
        </row>
        <row r="70">
          <cell r="C70" t="str">
            <v xml:space="preserve">C¸t ®en </v>
          </cell>
        </row>
        <row r="71">
          <cell r="C71" t="str">
            <v>Ph¸ ®­êng nhùa</v>
          </cell>
        </row>
        <row r="72">
          <cell r="C72" t="str">
            <v>Ph¸ vØa hÌ</v>
          </cell>
        </row>
        <row r="73">
          <cell r="C73" t="str">
            <v>§µo ®Êt r·nh c¸p cÊp III</v>
          </cell>
        </row>
        <row r="74">
          <cell r="C74" t="str">
            <v>VËn chuyÓn ®Êt thõa b»ng thñ c«ng</v>
          </cell>
        </row>
        <row r="75">
          <cell r="C75" t="str">
            <v>èng thÐp b¶o vÖ c¸p</v>
          </cell>
        </row>
        <row r="76">
          <cell r="C76" t="str">
            <v>LÊp ®Êt r·nh c¸p</v>
          </cell>
        </row>
        <row r="77">
          <cell r="C77" t="str">
            <v>Tr¹m ®Æng th¸i th©n-nhµ h¸t lín</v>
          </cell>
        </row>
        <row r="78">
          <cell r="C78" t="str">
            <v>C¸p ngÇm ruét ®ång cã chèng thÊm däc</v>
          </cell>
        </row>
        <row r="79">
          <cell r="C79" t="str">
            <v>L­íi ny l«ng</v>
          </cell>
        </row>
        <row r="80">
          <cell r="C80" t="str">
            <v>G¹ch chØ</v>
          </cell>
        </row>
        <row r="81">
          <cell r="C81" t="str">
            <v xml:space="preserve">C¸t ®en </v>
          </cell>
        </row>
        <row r="82">
          <cell r="C82" t="str">
            <v>Ph¸ vØa hÌ</v>
          </cell>
        </row>
        <row r="83">
          <cell r="C83" t="str">
            <v>§µo ®Êt r·nh c¸p cÊp III</v>
          </cell>
        </row>
        <row r="84">
          <cell r="C84" t="str">
            <v>VËn chuyÓn ®Êt thõa b»ng thñ c«ng</v>
          </cell>
        </row>
        <row r="85">
          <cell r="C85" t="str">
            <v>BiÓn chØ dÉn c¸p</v>
          </cell>
        </row>
        <row r="86">
          <cell r="C86" t="str">
            <v>LÊp ®Êt r·nh c¸p</v>
          </cell>
        </row>
        <row r="87">
          <cell r="C87" t="str">
            <v>Cäc mèc b¸o c¸p</v>
          </cell>
        </row>
        <row r="88">
          <cell r="C88" t="str">
            <v>Tr¹m thuû v¨n</v>
          </cell>
        </row>
        <row r="89">
          <cell r="C89" t="str">
            <v>Hép nèi c¸p ruét ®ång</v>
          </cell>
        </row>
        <row r="90">
          <cell r="C90" t="str">
            <v>C¸p ngÇm ruét ®ång cã chèng thÊm däc</v>
          </cell>
        </row>
        <row r="91">
          <cell r="C91" t="str">
            <v>L­íi ny l«ng</v>
          </cell>
        </row>
        <row r="92">
          <cell r="C92" t="str">
            <v>G¹ch chØ</v>
          </cell>
        </row>
        <row r="93">
          <cell r="C93" t="str">
            <v xml:space="preserve">C¸t ®en </v>
          </cell>
        </row>
        <row r="94">
          <cell r="C94" t="str">
            <v>Ph¸ ®­êng nhùa</v>
          </cell>
        </row>
        <row r="95">
          <cell r="C95" t="str">
            <v>Ph¸ vØa hÌ</v>
          </cell>
        </row>
        <row r="96">
          <cell r="C96" t="str">
            <v>§µo ®Êt r·nh c¸p cÊp III</v>
          </cell>
        </row>
        <row r="97">
          <cell r="C97" t="str">
            <v>VËn chuyÓn ®Êt thõa b»ng thñ c«ng</v>
          </cell>
        </row>
        <row r="98">
          <cell r="C98" t="str">
            <v>èng thÐp b¶o vÖ c¸p</v>
          </cell>
        </row>
        <row r="99">
          <cell r="C99" t="str">
            <v>LÊp ®Êt r·nh c¸p</v>
          </cell>
        </row>
        <row r="100">
          <cell r="C100" t="str">
            <v>BiÓn chØ dÉn c¸p</v>
          </cell>
        </row>
        <row r="101">
          <cell r="C101" t="str">
            <v>Cäc mèc b¸o c¸p</v>
          </cell>
        </row>
        <row r="102">
          <cell r="C102" t="str">
            <v>§Çu cèt d©y 95</v>
          </cell>
        </row>
        <row r="103">
          <cell r="C103" t="str">
            <v>phÇn thu håi vËt t­</v>
          </cell>
        </row>
        <row r="104">
          <cell r="C104" t="str">
            <v>Th¸o d©y AC70</v>
          </cell>
        </row>
        <row r="105">
          <cell r="C105" t="str">
            <v>Th¸o d©y AC120</v>
          </cell>
        </row>
        <row r="106">
          <cell r="C106" t="str">
            <v>Th¸o cÇu dao</v>
          </cell>
        </row>
        <row r="107">
          <cell r="C107" t="str">
            <v>Th¸o ®Çu c¸p kh«</v>
          </cell>
        </row>
        <row r="108">
          <cell r="C108" t="str">
            <v>Tæng céng</v>
          </cell>
        </row>
        <row r="112">
          <cell r="C112" t="str">
            <v>Tªn c«ng viÖc x©y l¾p</v>
          </cell>
        </row>
        <row r="113">
          <cell r="C113" t="str">
            <v>Tr¹m Qu©n khu thñ ®«</v>
          </cell>
        </row>
        <row r="114">
          <cell r="C114" t="str">
            <v>VËn chuyÓn ®Êt thõa khái thµnh phè</v>
          </cell>
        </row>
        <row r="115">
          <cell r="C115" t="str">
            <v>Tr¹m Kho b¹c nhµ n­íc</v>
          </cell>
        </row>
        <row r="116">
          <cell r="C116" t="str">
            <v>VËn chuyÓn ®Êt thõa khái thµnh phè</v>
          </cell>
        </row>
        <row r="117">
          <cell r="C117" t="str">
            <v>Tr¹m C«ng ty b¶o hiÓm</v>
          </cell>
        </row>
        <row r="118">
          <cell r="C118" t="str">
            <v>VËn chuyÓn ®Êt thõa khái thµnh phè</v>
          </cell>
        </row>
        <row r="119">
          <cell r="C119" t="str">
            <v>Tr¹m Côc ®èi ngo¹i bé quèc phßng</v>
          </cell>
        </row>
        <row r="120">
          <cell r="C120" t="str">
            <v>VËn chuyÓn ®Êt thõa khái thµnh phè</v>
          </cell>
        </row>
        <row r="121">
          <cell r="C121" t="str">
            <v>Tr¹m X204</v>
          </cell>
        </row>
        <row r="122">
          <cell r="C122" t="str">
            <v>VËn chuyÓn ®Êt thõa khái thµnh phè</v>
          </cell>
        </row>
        <row r="123">
          <cell r="C123" t="str">
            <v>Tr¹m CÇu ®Êt 1</v>
          </cell>
        </row>
        <row r="124">
          <cell r="C124" t="str">
            <v>VËn chuyÓn ®Êt thõa khái thµnh phè</v>
          </cell>
        </row>
        <row r="125">
          <cell r="C125" t="str">
            <v>Tr¹m §Æng Th¸i Th©n-nhµ h¸t lín</v>
          </cell>
        </row>
        <row r="126">
          <cell r="C126" t="str">
            <v>VËn chuyÓn ®Êt thõa khái thµnh phè</v>
          </cell>
        </row>
        <row r="127">
          <cell r="C127" t="str">
            <v>Tr¹m Thuû v¨n</v>
          </cell>
        </row>
        <row r="128">
          <cell r="C128" t="str">
            <v>VËn chuyÓn ®Êt thõa khái thµnh phè</v>
          </cell>
        </row>
        <row r="129">
          <cell r="C129" t="str">
            <v>PhÇn ca xe vËt t­ thu håi</v>
          </cell>
        </row>
        <row r="130">
          <cell r="C130" t="str">
            <v xml:space="preserve">Xe chë vËt t­ thu håi </v>
          </cell>
        </row>
        <row r="131">
          <cell r="C131" t="str">
            <v>Tæng céng</v>
          </cell>
        </row>
        <row r="135">
          <cell r="C135" t="str">
            <v>Tªn c«ng viÖc x©y l¾p</v>
          </cell>
        </row>
        <row r="136">
          <cell r="C136" t="str">
            <v>Tr¹m Qu©n khu thñ ®«</v>
          </cell>
        </row>
        <row r="137">
          <cell r="C137" t="str">
            <v>Söa ch÷a ®­êng nhùa</v>
          </cell>
        </row>
        <row r="138">
          <cell r="C138" t="str">
            <v>Tr¹m Kho b¹c nhµ n­íc</v>
          </cell>
        </row>
        <row r="139">
          <cell r="C139" t="str">
            <v>Söa ch÷a ®­êng nhùa</v>
          </cell>
        </row>
        <row r="140">
          <cell r="C140" t="str">
            <v>Söa ch÷a hÌ ®­êng</v>
          </cell>
        </row>
        <row r="141">
          <cell r="C141" t="str">
            <v>Tr¹m C«ng ty b¶o hiÓm</v>
          </cell>
        </row>
        <row r="142">
          <cell r="C142" t="str">
            <v>Söa ch÷a hÌ ®­êng</v>
          </cell>
        </row>
        <row r="143">
          <cell r="C143" t="str">
            <v>Tr¹m Côc ®èi ngo¹i bé quèc phßng</v>
          </cell>
        </row>
        <row r="144">
          <cell r="C144" t="str">
            <v>Söa ch÷a hÌ ®­êng</v>
          </cell>
        </row>
        <row r="145">
          <cell r="C145" t="str">
            <v>Tr¹m X204</v>
          </cell>
        </row>
        <row r="146">
          <cell r="C146" t="str">
            <v>Söa ch÷a ®­êng nhùa</v>
          </cell>
        </row>
        <row r="147">
          <cell r="C147" t="str">
            <v>Söa ch÷a hÌ ®­êng</v>
          </cell>
        </row>
        <row r="148">
          <cell r="C148" t="str">
            <v>Tr¹m CÇu ®Êt 1</v>
          </cell>
        </row>
        <row r="149">
          <cell r="C149" t="str">
            <v>Söa ch÷a ®­êng nhùa</v>
          </cell>
        </row>
        <row r="150">
          <cell r="C150" t="str">
            <v>Söa ch÷a hÌ ®­êng</v>
          </cell>
        </row>
        <row r="151">
          <cell r="C151" t="str">
            <v>Tr¹m §Æng Th¸i Th©n-nhµ h¸t lín</v>
          </cell>
        </row>
        <row r="152">
          <cell r="C152" t="str">
            <v>Söa ch÷a hÌ ®­êng</v>
          </cell>
        </row>
        <row r="153">
          <cell r="C153" t="str">
            <v>Tr¹m CÇu ®Êt 1</v>
          </cell>
        </row>
        <row r="154">
          <cell r="C154" t="str">
            <v>Söa ch÷a ®­êng nhùa</v>
          </cell>
        </row>
        <row r="155">
          <cell r="C155" t="str">
            <v>Söa ch÷a hÌ ®­êng</v>
          </cell>
        </row>
        <row r="156">
          <cell r="C156" t="str">
            <v>Tæng céng</v>
          </cell>
        </row>
        <row r="162">
          <cell r="C162" t="str">
            <v>Tªn c«ng viÖc x©y l¾p</v>
          </cell>
        </row>
        <row r="163">
          <cell r="C163" t="str">
            <v>Tr¹m Qu©n khu thñ ®«</v>
          </cell>
        </row>
        <row r="164">
          <cell r="C164" t="str">
            <v>Söa ch÷a ®­êng nhùa</v>
          </cell>
        </row>
        <row r="165">
          <cell r="C165" t="str">
            <v>Tr¹m Kho b¹c nhµ n­íc</v>
          </cell>
        </row>
        <row r="166">
          <cell r="C166" t="str">
            <v>Söa ch÷a ®­êng nhùa</v>
          </cell>
        </row>
        <row r="167">
          <cell r="C167" t="str">
            <v>Tr¹m C«ng ty b¶o hiÓm</v>
          </cell>
        </row>
        <row r="168">
          <cell r="C168" t="str">
            <v>Söa ch÷a hÌ ®­êng</v>
          </cell>
        </row>
        <row r="169">
          <cell r="C169" t="str">
            <v>Tr¹m Côc ®èi ngo¹i bé quèc phßng</v>
          </cell>
        </row>
        <row r="170">
          <cell r="C170" t="str">
            <v>Söa ch÷a hÌ ®­êng</v>
          </cell>
        </row>
        <row r="171">
          <cell r="C171" t="str">
            <v>Tr¹m X204</v>
          </cell>
        </row>
        <row r="172">
          <cell r="C172" t="str">
            <v>Söa ch÷a ®­êng nhùa</v>
          </cell>
        </row>
        <row r="173">
          <cell r="C173" t="str">
            <v>Tr¹m CÇu ®Êt 1</v>
          </cell>
        </row>
        <row r="174">
          <cell r="C174" t="str">
            <v>Söa ch÷a ®­êng nhùa</v>
          </cell>
        </row>
        <row r="175">
          <cell r="C175" t="str">
            <v>Tr¹m §Æng Th¸i Th©n-nhµ h¸t lín</v>
          </cell>
        </row>
        <row r="176">
          <cell r="C176" t="str">
            <v>Söa ch÷a hÌ ®­êng</v>
          </cell>
        </row>
        <row r="177">
          <cell r="C177" t="str">
            <v>Tr¹m Thuû v¨n</v>
          </cell>
        </row>
        <row r="178">
          <cell r="C178" t="str">
            <v>Söa ch÷a hÌ ®­êng</v>
          </cell>
        </row>
        <row r="179">
          <cell r="C179" t="str">
            <v>Tæng céng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s>
    <sheetDataSet>
      <sheetData sheetId="0"/>
      <sheetData sheetId="1"/>
      <sheetData sheetId="2"/>
      <sheetData sheetId="3"/>
      <sheetData sheetId="4">
        <row r="26">
          <cell r="B26" t="str">
            <v>tg</v>
          </cell>
        </row>
      </sheetData>
      <sheetData sheetId="5"/>
      <sheetData sheetId="6" refreshError="1"/>
      <sheetData sheetId="7" refreshError="1"/>
      <sheetData sheetId="8" refreshError="1"/>
      <sheetData sheetId="9" refreshError="1"/>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KH_Q1_Q2_01"/>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Du Toa"/>
      <sheetName val="KBSD"/>
      <sheetName val="TTDZ22"/>
      <sheetName val="TONGKE1P"/>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_x005f_x0003_to"/>
      <sheetName val="dnngia (2)"/>
      <sheetName val="nhan cong"/>
      <sheetName val="D}_Toan"/>
      <sheetName val="Thuc_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s>
    <sheetDataSet>
      <sheetData sheetId="0"/>
      <sheetData sheetId="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KH-Q1,Q2,01"/>
      <sheetName val="4"/>
      <sheetName val="BD 2005"/>
      <sheetName val="AC2005"/>
      <sheetName val="Sheet4"/>
      <sheetName val="Sheet5"/>
      <sheetName val="XL4Test5"/>
      <sheetName val="Bang chiet tinh TBA"/>
      <sheetName val="TH DT CAC TB"/>
      <sheetName val="Tbi"/>
      <sheetName val="TN"/>
      <sheetName val="CLVL"/>
      <sheetName val="Bu tru VL"/>
      <sheetName val="THTT"/>
      <sheetName val="00000000"/>
      <sheetName val="TT_0,4KV"/>
      <sheetName val="v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TLuong"/>
      <sheetName val="NhatThu"/>
      <sheetName val="TT35"/>
      <sheetName val="TT04"/>
      <sheetName val="TTCto"/>
      <sheetName val="CSNDK"/>
      <sheetName val="ttmc,tru"/>
      <sheetName val="Mong,tru"/>
      <sheetName val="vc"/>
      <sheetName val="ps (2)"/>
      <sheetName val="Cai tao NDK"/>
      <sheetName val="gtcl"/>
      <sheetName val="chenhlech"/>
      <sheetName val="bt"/>
      <sheetName val="NT-MC"/>
      <sheetName val="NhiThu"/>
      <sheetName val="DTT"/>
      <sheetName val="diachi"/>
      <sheetName val="ps"/>
      <sheetName val="datdao"/>
      <sheetName val="thtb"/>
      <sheetName val="TONG HOP"/>
      <sheetName val="XL4Poppy"/>
      <sheetName val="4"/>
      <sheetName val="KH-Q1,Q2,01"/>
      <sheetName val="KB"/>
      <sheetName val="Sheet2"/>
      <sheetName val="DZ 0.4"/>
      <sheetName val="DLDT"/>
      <sheetName val="TT_35"/>
      <sheetName val="TTDZ22"/>
      <sheetName val="dongia"/>
      <sheetName val="ps_(2)"/>
      <sheetName val="Cai_tao_NDK"/>
      <sheetName val="TONG_HOP"/>
      <sheetName val="DZ_0_4"/>
      <sheetName val="T.Tinh"/>
      <sheetName val="_x0000__x0000__x0000__x0000__x0000__x0000__x0000__x0000_"/>
      <sheetName val="19"/>
      <sheetName val="Out"/>
      <sheetName val="Gia vat tu"/>
      <sheetName val="KKKKKKKK"/>
      <sheetName val="????????"/>
      <sheetName val="TT_0,4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0">
          <cell r="C20">
            <v>9760</v>
          </cell>
        </row>
      </sheetData>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
      <sheetName val="DG"/>
      <sheetName val="THop"/>
      <sheetName val="TDT"/>
      <sheetName val="Kluong"/>
      <sheetName val="H.so"/>
      <sheetName val="Tvan"/>
    </sheetNames>
    <sheetDataSet>
      <sheetData sheetId="0" refreshError="1"/>
      <sheetData sheetId="1" refreshError="1"/>
      <sheetData sheetId="2" refreshError="1"/>
      <sheetData sheetId="3" refreshError="1">
        <row r="88">
          <cell r="D88">
            <v>118135008251.60049</v>
          </cell>
        </row>
      </sheetData>
      <sheetData sheetId="4" refreshError="1"/>
      <sheetData sheetId="5" refreshError="1"/>
      <sheetData sheetId="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 dat"/>
      <sheetName val="read number"/>
      <sheetName val="KK bo sung"/>
      <sheetName val="DS denbu"/>
      <sheetName val="TanLien"/>
      <sheetName val="TanThanh"/>
      <sheetName val="TanLong"/>
      <sheetName val="TanLap"/>
      <sheetName val="LaoBao"/>
      <sheetName val="THChitra"/>
      <sheetName val="Sheet1"/>
      <sheetName val="CL dat (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NhatThu"/>
      <sheetName val="TT35"/>
      <sheetName val="TT04"/>
      <sheetName val="TTCto"/>
      <sheetName val="CSNDK"/>
      <sheetName val="NT-MC"/>
      <sheetName val="NhiThu"/>
      <sheetName val="TH TB "/>
      <sheetName val="bia "/>
      <sheetName val="ChiphiVC"/>
      <sheetName val="XL4Poppy"/>
      <sheetName val="DZ35"/>
      <sheetName val="Nui1"/>
      <sheetName val="00000000"/>
      <sheetName val="NC"/>
      <sheetName val="vua(c)"/>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hitimc"/>
      <sheetName val=""/>
      <sheetName val="THCT"/>
      <sheetName val="THDZ0,4"/>
      <sheetName val="TH DZ35"/>
      <sheetName val="qui_1"/>
      <sheetName val="qui_2"/>
      <sheetName val="qui_3"/>
      <sheetName val="Qui_4"/>
      <sheetName val="Thanh_ly"/>
      <sheetName val="Sheet13"/>
      <sheetName val="Sheet14"/>
      <sheetName val="qui1"/>
      <sheetName val="qui2"/>
      <sheetName val="qui3"/>
      <sheetName val="qui4"/>
      <sheetName val="So dang ky chung tu ghi so"/>
      <sheetName val="Sheet1"/>
      <sheetName val="Sheet2"/>
      <sheetName val="Sheet3"/>
      <sheetName val="TT-35KV+TBA"/>
      <sheetName val="TNHCHINH"/>
      <sheetName val="THTram"/>
      <sheetName val="Main"/>
      <sheetName val="Eng"/>
      <sheetName val="gvl"/>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Luong+may"/>
      <sheetName val="TDTKP (2)"/>
      <sheetName val="TONGKE3p"/>
      <sheetName val="CHITIET VL-NC-DDTT3PHA "/>
      <sheetName val="CHITIET VL-NC-TT1p"/>
      <sheetName val="Nhan cong"/>
      <sheetName val="PHU LUC2"/>
      <sheetName val="DONGIA"/>
      <sheetName val="Bai 5.1"/>
      <sheetName val="CHITIET"/>
      <sheetName val="MATK"/>
      <sheetName val="TH_TB_"/>
      <sheetName val="bia_"/>
      <sheetName val="CT_ghi_so"/>
      <sheetName val="So_TH_Xe_VCHD"/>
      <sheetName val="QT_xe_noi_bo"/>
      <sheetName val="TH_Cuoc_vc_Xe_HD"/>
      <sheetName val="Luong_xe_noi_bo"/>
      <sheetName val="TH_vc-Mi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_x0000__x0000__x0017_[Q3-01-duyet.xls]Maumo)_x0000_?_x0000__x0000__x0000_"/>
      <sheetName val="CPQL"/>
      <sheetName val="THCPQL"/>
      <sheetName val="_x0000__x0000__x0000__x0000_€¢é@Z_x0000__x000a__x0000__x0004_"/>
      <sheetName val="Thep-MatCat"/>
      <sheetName val="Kiem-Toan"/>
      <sheetName val="NhapSL"/>
      <sheetName val="��nh m�c"/>
      <sheetName val="Na2_x0000__x0000_�01"/>
      <sheetName val="S�eet9"/>
      <sheetName val="�ha tri SX"/>
      <sheetName val="So Con�!�fhiep"/>
      <sheetName val="XL��est5"/>
      <sheetName val="_x0000__x0000__x0000__x0000_���@Z_x0000__x000d__x0000__x0004_"/>
      <sheetName val="Tai_khկ_x0000_缀"/>
      <sheetName val="??쫀䃝Z"/>
      <sheetName val="Shѥet10"/>
      <sheetName val="Tgng hop CP T10"/>
      <sheetName val="TT_10KV"/>
      <sheetName val="????¢é@Z?_x000d_?_x0004_"/>
      <sheetName val="ThongSo"/>
      <sheetName val="NKC"/>
      <sheetName val="Km2_x0000__x0000_,"/>
      <sheetName val="diachi"/>
      <sheetName val="DG _x0000__x0000__x0000__x0000__x0000__x0000__x0000__x0000__x0000_ _x0000_᲌Ա_x0000__x0004__x0000__x0000__x0000__x0000__x0000__x0000_窰԰_x0000__x0000__x0000__x0000__x0000_"/>
      <sheetName val="Na2??€01"/>
      <sheetName val="Km033s,"/>
      <sheetName val="B-B"/>
      <sheetName val="Analysis"/>
      <sheetName val="C-C"/>
      <sheetName val="D-D"/>
      <sheetName val="Qheet19"/>
      <sheetName val="MAKH"/>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TH (2+"/>
      <sheetName val="100000p0"/>
      <sheetName val="30000:00"/>
      <sheetName val="T.tidt"/>
      <sheetName val="coJoan"/>
      <sheetName val="XN&lt;4"/>
      <sheetName val="CL_x0007_G"/>
      <sheetName val="Tongh$p"/>
      <sheetName val="Tang TSCD 90-02"/>
      <sheetName val="Qy 1-2002"/>
      <sheetName val="Quy 3-2x02"/>
      <sheetName val="C/     Lang"/>
      <sheetName val="THKL nghiamthu"/>
      <sheetName val="೼_xffff_uc thanh"/>
      <sheetName val="KH_Q1_Q2_01"/>
      <sheetName val="_x0000__x0000__x0000__x0000_���@Z_x0000__x000a__x0000__x0004_"/>
      <sheetName val="ɂIEJ DONG"/>
      <sheetName val="SILICATE"/>
      <sheetName val="KluongKm2_x005f_x000c_4"/>
      <sheetName val="P_x005f_x000c_V"/>
      <sheetName val="CT Thang Mo"/>
      <sheetName val="CT  PL"/>
      <sheetName val="Gia_GC_Satthep"/>
      <sheetName val="C.Bojg Lang"/>
      <sheetName val="KKKKKKKK"/>
      <sheetName val="MTO REV.0_x0000__x0000__x0000__x0000__x0000__x0000__x0000__x0000__x0000__x0009__x0000_쫀Ӛ_x0000__x0004__x0000__x0000__x0000__x0000__x0000__x0000__xdd0c_"/>
      <sheetName val="MTO REV.0_x0000__x0000__x0000__x0000__x0000__x0000__x0000__x0000__x0000_ _x0000_쫀Ӛ_x0000__x0004__x0000__x0000__x0000__x0000__x0000__x0000__xdd0c_"/>
      <sheetName val="????¢é@Z?_x000a_?_x0004_"/>
      <sheetName val="TONGKE1P"/>
      <sheetName val="[Q3-01-duyet.xls][Q3-01-duyet.x"/>
      <sheetName val="Balg du toan"/>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KLDGTT&lt;120_"/>
      <sheetName val="Km227_227_838s,"/>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Quy_2-20022"/>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Ünh_m÷c1"/>
      <sheetName val="Quy2-2002"/>
      <sheetName val="?IEN_DONG1"/>
      <sheetName val="To_tri_h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roto_truc1"/>
      <sheetName val="Day_dt1"/>
      <sheetName val="stato_tam_say1"/>
      <sheetName val="Stato_ep1"/>
      <sheetName val="Canh_gio1"/>
      <sheetName val="Ss_Z-_GB1"/>
      <sheetName val="DO_AM_DT1"/>
      <sheetName val="Ünh_m÷c1"/>
      <sheetName val="Tang_TRCD_98-021"/>
      <sheetName val="TSCD_20001"/>
      <sheetName val="Bu_gi`1"/>
      <sheetName val="DG_CA_1"/>
      <sheetName val="_IEN_DONG1"/>
      <sheetName val="NHANCONG"/>
      <sheetName val="Dang_TSCD_98-021"/>
      <sheetName val="CHIET_TINH_TBA1"/>
      <sheetName val="Bang_TK_goc1"/>
      <sheetName val="DGchitiet_1"/>
      <sheetName val="XNGBQI-01_(02)"/>
      <sheetName val="çha_tri_SX1"/>
      <sheetName val="So_Conç!îfhiep1"/>
      <sheetName val="BGThau0000000Sheet1To_dr"/>
      <sheetName val="CĮ_____Lang1"/>
      <sheetName val="¢é@Z_x000a_"/>
      <sheetName val="NHAN_CWNG1"/>
      <sheetName val="MTO_REV_2(ARMOR)1"/>
      <sheetName val="Hạng_mục_2"/>
      <sheetName val="Quy_$-02"/>
      <sheetName val="CI_____Lang"/>
      <sheetName val="NXT_-T12_B"/>
      <sheetName val="NXT_-T01-05"/>
      <sheetName val="NXT-T01-05_B"/>
      <sheetName val="NXT-T03-05_B"/>
      <sheetName val="NXT_-T04-05"/>
      <sheetName val="NXT_-T06-05"/>
      <sheetName val="NXT_-T07-05"/>
      <sheetName val="??Z"/>
      <sheetName val="Vong_KLBS"/>
      <sheetName val="DSMo_(2)"/>
      <sheetName val="TH_Mo"/>
      <sheetName val="TH_ho"/>
      <sheetName val="DG_ ᲌Ա窰԰"/>
      <sheetName val="ƤŐ㋎˴"/>
      <sheetName val="Exterior_Walls_Finishes"/>
      <sheetName val="Du_Toan"/>
      <sheetName val="Khoi_luong"/>
      <sheetName val="KTQT-AF"/>
      <sheetName val="KLDGT&lt;120%"/>
      <sheetName val="C?_____Lang"/>
      <sheetName val="_(2)"/>
      <sheetName val="Du_kien_DT_9_thang_de_fop"/>
      <sheetName val="SDH_TP"/>
      <sheetName val="c`i_tiet_KHM"/>
      <sheetName val="H?ng_m?c_2"/>
      <sheetName val="€¢é@Z_x000a_"/>
    </sheetNames>
    <sheetDataSet>
      <sheetData sheetId="0" refreshError="1">
        <row r="29">
          <cell r="E29">
            <v>9566000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refreshError="1"/>
      <sheetData sheetId="637" refreshError="1"/>
      <sheetData sheetId="638" refreshError="1"/>
      <sheetData sheetId="639" refreshError="1"/>
      <sheetData sheetId="640"/>
      <sheetData sheetId="641" refreshError="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refreshError="1"/>
      <sheetData sheetId="681" refreshError="1"/>
      <sheetData sheetId="682" refreshError="1"/>
      <sheetData sheetId="683" refreshError="1"/>
      <sheetData sheetId="684"/>
      <sheetData sheetId="685" refreshError="1"/>
      <sheetData sheetId="686">
        <row r="29">
          <cell r="E29">
            <v>9566000</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sheetData sheetId="719" refreshError="1"/>
      <sheetData sheetId="720" refreshError="1"/>
      <sheetData sheetId="721" refreshError="1"/>
      <sheetData sheetId="722" refreshError="1"/>
      <sheetData sheetId="723" refreshError="1"/>
      <sheetData sheetId="724" refreshError="1"/>
      <sheetData sheetId="725"/>
      <sheetData sheetId="726"/>
      <sheetData sheetId="727" refreshError="1"/>
      <sheetData sheetId="728" refreshError="1"/>
      <sheetData sheetId="729" refreshError="1"/>
      <sheetData sheetId="730" refreshError="1"/>
      <sheetData sheetId="731" refreshError="1"/>
      <sheetData sheetId="732" refreshError="1"/>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sheetData sheetId="789"/>
      <sheetData sheetId="790" refreshError="1"/>
      <sheetData sheetId="79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Xlc5nguyhiem"/>
      <sheetName val="CosoXL"/>
      <sheetName val="KhuTG"/>
      <sheetName val="00000000"/>
      <sheetName val="10000000"/>
      <sheetName val="XL4Poppy"/>
      <sheetName val="XL4Test5"/>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heet1"/>
      <sheetName val="Sheet2"/>
      <sheetName val="Sheet3"/>
      <sheetName val="THDT"/>
      <sheetName val="THDG"/>
      <sheetName val="CTDG"/>
      <sheetName val="CTBT"/>
      <sheetName val="CPBT"/>
      <sheetName val="TB"/>
      <sheetName val="VC"/>
      <sheetName val="BANG KE"/>
      <sheetName val="CT cong?to"/>
      <sheetName val="CT cong_x0000_to"/>
      <sheetName val="DS-nop"/>
      <sheetName val="BC-ThuChi"/>
      <sheetName val="DS-nop T10.03"/>
      <sheetName val="DS-nop T12.03"/>
      <sheetName val="DS nop quý IV"/>
      <sheetName val="DS nop quý IV.04"/>
      <sheetName val="DSnop quý III.04"/>
      <sheetName val="DSnop quý II.04"/>
      <sheetName val="DSnop quý I.04"/>
      <sheetName val="DS-nop T11.03"/>
      <sheetName val="ESTI."/>
      <sheetName val="DI-ESTI"/>
      <sheetName val="DL2"/>
      <sheetName val="thang12"/>
      <sheetName val="thang11"/>
      <sheetName val="thang10"/>
      <sheetName val="thang9"/>
      <sheetName val="thang8"/>
      <sheetName val="thang7"/>
      <sheetName val="thang6"/>
      <sheetName val="thang5"/>
      <sheetName val="thang4"/>
      <sheetName val="thang3"/>
      <sheetName val="thang2"/>
      <sheetName val="thang1"/>
      <sheetName val="giathanh1"/>
      <sheetName val="Ban"/>
      <sheetName val="GS"/>
      <sheetName val="CD"/>
      <sheetName val="331"/>
      <sheetName val="CP"/>
      <sheetName val="Mua"/>
      <sheetName val="TK"/>
      <sheetName val="XNT"/>
      <sheetName val="BH"/>
      <sheetName val="BK MB"/>
      <sheetName val="So Cai"/>
      <sheetName val="Quy"/>
      <sheetName val="Luong"/>
      <sheetName val="KH-Q1,Q2,01"/>
      <sheetName val="CT cong_to"/>
      <sheetName val="CT cong"/>
      <sheetName val="data"/>
      <sheetName val="phi"/>
      <sheetName val="#pkhac"/>
      <sheetName val="TT_0,4KV"/>
      <sheetName val="Sheet4"/>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Y CATEGORY"/>
      <sheetName val="001N99"/>
      <sheetName val="Thuc_thanh"/>
      <sheetName val="Tieu chuan thep"/>
      <sheetName val="Database"/>
      <sheetName val="TH dz 22"/>
      <sheetName val="VCDD_22"/>
      <sheetName val="vt 2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KH_Q1_Q2_01"/>
      <sheetName val="TONGKE1P"/>
      <sheetName val="name"/>
      <sheetName val="khluong"/>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1"/>
      <sheetName val="So_Cai1"/>
      <sheetName val="CT_cong_to3"/>
      <sheetName val="CT_cong1"/>
      <sheetName val="BK_MB"/>
      <sheetName val="So_Cai"/>
      <sheetName val="4"/>
      <sheetName val="BY_CATEGORY"/>
      <sheetName val="Tieu_chuan_thep"/>
      <sheetName val="TTDZ22"/>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KK bo sung"/>
      <sheetName val="dtxl"/>
      <sheetName val="khung ten TD"/>
      <sheetName val="QTCNVHHK"/>
      <sheetName val="pp1p"/>
      <sheetName val="pp3p_NC"/>
      <sheetName val="pp3p "/>
      <sheetName val="1_x0000_ƛ_x0000__x0000__x0000__x0000__x0000__x0000__x0000__x0000__x0001__x0000_娈ƛ_x0000__x0004__x0000__x0000__x0000__x0000__x0000__x0000_Ⲽƛ_x0000__x0000__x0000__x0000__x0000__x0000_"/>
      <sheetName val="CHITIET VL-NC"/>
      <sheetName val="DON GIA"/>
      <sheetName val="1"/>
      <sheetName val="Khoi luong"/>
      <sheetName val="Loai-4-5"/>
      <sheetName val="om"/>
      <sheetName val="OM6"/>
      <sheetName val="om05"/>
      <sheetName val="NSU"/>
      <sheetName val="SPL4-TOTAL"/>
      <sheetName val="Input"/>
      <sheetName val="ptdg "/>
      <sheetName val="ptke"/>
      <sheetName val="ptdg"/>
      <sheetName val="IBASE"/>
      <sheetName val="(24)-Truc 9"/>
      <sheetName val="clecÿÿt"/>
      <sheetName val="ÿÿngia"/>
      <sheetName val="CHITIET VL-NC-TT1p"/>
      <sheetName val="TONGKE3p"/>
      <sheetName val=" XE 43K"/>
      <sheetName val="SO LIEU"/>
      <sheetName val="DCV"/>
      <sheetName val="CT35"/>
      <sheetName val="DONVI"/>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VL10KV"/>
      <sheetName val="TBA 250"/>
      <sheetName val="VL 0,4KV"/>
      <sheetName val="VLCong to"/>
      <sheetName val="_"/>
      <sheetName val="cuoc vc"/>
      <sheetName val="KHDTCC"/>
      <sheetName val="THUE_GTGT"/>
      <sheetName val="CHIET TINH TBA"/>
      <sheetName val="thunhap2"/>
      <sheetName val="1?ƛ????????_x0001_?娈ƛ?_x0004_??????Ⲽƛ??????"/>
      <sheetName val="1_ƛ_________x0001__娈ƛ__x0004_______Ⲽƛ______"/>
      <sheetName val="diachi"/>
      <sheetName val="DK-KH"/>
      <sheetName val="Don-gia"/>
      <sheetName val="15nam"/>
      <sheetName val="DS nop quý KV"/>
      <sheetName val="TH_dz_22"/>
      <sheetName val="vt_22"/>
      <sheetName val="TH_dz_221"/>
      <sheetName val="vt_221"/>
      <sheetName val="TH_dz_222"/>
      <sheetName val="vt_222"/>
      <sheetName val="1ƛ娈ƛⲼƛ"/>
      <sheetName val="TH_dz_223"/>
      <sheetName val="vt_223"/>
      <sheetName val="Tieu_chuan_thep1"/>
      <sheetName val="Tieu_chuan_thep2"/>
      <sheetName val="chitimc"/>
      <sheetName val="CT cong_x005f_x0000_to"/>
      <sheetName val="CT cong_x005f_x005f_x005f_x0000_to"/>
      <sheetName val="HESO"/>
    </sheetNames>
    <sheetDataSet>
      <sheetData sheetId="0" refreshError="1"/>
      <sheetData sheetId="1" refreshError="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872.6396484375</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131.3499755859375</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L"/>
      <sheetName val="CVC"/>
      <sheetName val="DTCT"/>
      <sheetName val="PTDG"/>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huc thanh"/>
      <sheetName val="Tiepdia"/>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Names"/>
      <sheetName val="HE SO"/>
      <sheetName val="TTDZ22"/>
      <sheetName val="ptvt"/>
      <sheetName val="LP-4"/>
      <sheetName val="TH-N"/>
      <sheetName val="CT-N"/>
      <sheetName val="Dtoan"/>
      <sheetName val="nuoc"/>
      <sheetName val="Dot - 2"/>
      <sheetName val="Dot 1"/>
      <sheetName val="PDV+XE"/>
      <sheetName val="tong hop"/>
      <sheetName val="ct6- 1"/>
      <sheetName val="ct6-2"/>
      <sheetName val="ct2 - 1"/>
      <sheetName val="ct2-2"/>
      <sheetName val=" ct16"/>
      <sheetName val="bc xe tth"/>
      <sheetName val="soke toan cno"/>
      <sheetName val="bccno"/>
      <sheetName val="bang thong ke"/>
      <sheetName val="bcdv"/>
      <sheetName val="bcchi tiet"/>
      <sheetName val="XL4Test5"/>
    </sheetNames>
    <sheetDataSet>
      <sheetData sheetId="0"/>
      <sheetData sheetId="1"/>
      <sheetData sheetId="2"/>
      <sheetData sheetId="3"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hoasenbosung"/>
      <sheetName val="TVL"/>
      <sheetName val="Tongke"/>
      <sheetName val="TONG KE DZ 0.4 KV"/>
      <sheetName val="DO AM DT"/>
      <sheetName val="15-05-08"/>
      <sheetName val="BB tuan"/>
      <sheetName val="BB ngay"/>
      <sheetName val="Sheet3"/>
      <sheetName val="DTXL"/>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gVL"/>
      <sheetName val="M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ONG XOP NHAN CONG"/>
      <sheetName val="???????????![BC11cau-QL15A-3.xl"/>
      <sheetName val="Thuc thanh?ס? 忀ס?_x0004_?鵀ס?怈ס?d?![BC"/>
      <sheetName val="Thuc thanh?ס?_x0009_忀ס?_x0004_?鵀ס?怈ס?d?![BC"/>
      <sheetName val="ay (28-10-2005)?#2_Du toan ngay"/>
      <sheetName val="C47(T11)"/>
      <sheetName val="ay (28-10-2005)__#2_Du toan nga"/>
      <sheetName val="Shɥet5"/>
      <sheetName val="Don gia-cau"/>
      <sheetName val="Thuc thanh?ס???????? ?忀ס?_x0004_?????"/>
      <sheetName val="VC"/>
      <sheetName val="NKC"/>
      <sheetName val="PEDESB"/>
      <sheetName val="???Ý???Ý???Ý???Ý???Ý???Ý??"/>
      <sheetName val="Tra"/>
      <sheetName val="DS_cau2"/>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CHITIET VL-NC-TT-3p"/>
      <sheetName val="VCV-BE-TONG"/>
      <sheetName val="Ktmo"/>
      <sheetName val="SUMMARY"/>
      <sheetName val="_BC11cau-Q"/>
      <sheetName val="KH-Q1,Q2,01"/>
      <sheetName val="___________!_BC11cau-QL15A-3.xl"/>
      <sheetName val=" lam__x000e_2_Goi 1 (TT04)_ 2_goi 1 d"/>
      <sheetName val="Thuc thanh_ס________ _忀ס__x0004______"/>
      <sheetName val="Thuc thanh_ס_ 忀ס__x0004__鵀ס_怈ס_d_!_BC"/>
      <sheetName val="???_x000f__x0000__x0001__x0000__x0000__x0000__x0000__x0000__x0000__x0000_??U???U???U??"/>
      <sheetName val="Sheet5__U__U__U__U__U__U_"/>
      <sheetName val="Sheet5__U__U__U__U__U"/>
      <sheetName val="Cuoc Vc"/>
      <sheetName val="DANH_SACH2"/>
      <sheetName val="tong_hop2"/>
      <sheetName val="phan_tich_DG2"/>
      <sheetName val="gia_vat_lieu2"/>
      <sheetName val="gia_xe_may2"/>
      <sheetName val="gia_nhan_cong2"/>
      <sheetName val="PHAN_TICH_VAT_TU_NGANG2"/>
      <sheetName val="BANG_DU_TOAN2"/>
      <sheetName val="BANG_DU_TOAN_DRC2"/>
      <sheetName val="DIEN_GIAI_TIEN_LUONG2"/>
      <sheetName val="TONG_HOP_KINH_PHI2"/>
      <sheetName val="CHIET_TINH_DON_GIA2"/>
      <sheetName val="PHAN_TICH_KHOI_LUONG2"/>
      <sheetName val="TH_VAT_TU2"/>
      <sheetName val="VC_OTO2"/>
      <sheetName val="VC_BO2"/>
      <sheetName val="PHAN_TICH_VAT_TU2"/>
      <sheetName val="PHAN_TICH_VAT_TU_THEO_NHOM2"/>
      <sheetName val="TONG_HOP_NHAN_CONG2"/>
      <sheetName val="TONG_HOP_CA_MAY2"/>
      <sheetName val="DON_GIA_TONG_HOP2"/>
      <sheetName val="DIEN_GIAI_CPSX2"/>
      <sheetName val="BANG_GIA_DU_TOAN_THUY_LOI2"/>
      <sheetName val="DON_GIA_TONG_HOP_THUY_LOI2"/>
      <sheetName val="BANG_GIA_DAU_THAU2"/>
      <sheetName val="DIEN_GIAI_TIEN_LUONG_DRC2"/>
      <sheetName val="BANG_GIA_DEN_CHAN_CT2"/>
      <sheetName val="BANG_BU_VAN_CHUYEN2"/>
      <sheetName val="CHI_PHI_CA_MAY2"/>
      <sheetName val="CHI_PHI_NHAN_CONG2"/>
      <sheetName val="PHAN_TICH_DGCT2"/>
      <sheetName val="PHAN_TICH_DGCT_TP2"/>
      <sheetName val="DIEN_GIAI_KL2"/>
      <sheetName val="KL_DUONG_GOM2"/>
      <sheetName val="TGTHUC_HIEN2"/>
      <sheetName val="KLLK_THUC_HIEN2"/>
      <sheetName val="PTCT_MUONG2"/>
      <sheetName val="DGTH_MUONG2"/>
      <sheetName val="PHAN_TICH`VAT_TU2"/>
      <sheetName val="DO_AM_DT2"/>
      <sheetName val="MTO_REV_2(ARMOR)1"/>
      <sheetName val="Tai_khoan1"/>
      <sheetName val="Tien_An_T112"/>
      <sheetName val="Bang_luong2"/>
      <sheetName val="Bang_CC2"/>
      <sheetName val="_Luong_nghien_2"/>
      <sheetName val="Phuc_vu2"/>
      <sheetName val="May_Phat2"/>
      <sheetName val="BANG_DU_TGAN_DRC1"/>
      <sheetName val="VC_B"/>
      <sheetName val="PHAN_DICH_VAT_TU1"/>
      <sheetName val="DIEL_GIAI_KL1"/>
      <sheetName val="KLDK_THUC_HIEN1"/>
      <sheetName val="Sheet5ဠ蜰Ư༢螸Ư༢蠼Ư༢⋀쀀꾈∁"/>
      <sheetName val="Sheet5??U??U??U?????"/>
      <sheetName val="TONG_HOP_K©N©_2ÈI1"/>
      <sheetName val="Thuc_thanh2"/>
      <sheetName val="Luong_T1-_031"/>
      <sheetName val="Luong_T2-_031"/>
      <sheetName val="Luong_T3-_031"/>
      <sheetName val="Sheet5ဠ_蜰Ư༢螸Ư༢蠼Ư༢裀Ư༢襄Ư"/>
      <sheetName val="gia_xe_ay"/>
      <sheetName val="TONG_KE_DZ_0_4_KV1"/>
      <sheetName val="Bia_TQT1"/>
      <sheetName val="gia_xe_1"/>
      <sheetName val="Sheet5?ဠ?蜰Ư༢?螸Ư༢?蠼Ư༢?裀Ư༢?襄Ư"/>
      <sheetName val="Sheet5?ဠ?蜰Ư༢?螸Ư༢?蠼Ư༢?⋀쀀꾈∁"/>
      <sheetName val="Sheet5????U???U???U???U???U"/>
      <sheetName val="Sheet5????U???U???U??????"/>
      <sheetName val="Sheet5?ဠ_蜰Ư༢?螸Ư༢?蠼Ư༢?裀Ư༢?襄Ư"/>
      <sheetName val="TL_rieng1"/>
      <sheetName val="Gia_KS1"/>
      <sheetName val="CHIET_TINH_DGN_GIA1"/>
      <sheetName val="dtct_cau1"/>
      <sheetName val="Electrical_Breakdown1"/>
      <sheetName val="PTVT_(MAU)1"/>
      <sheetName val="Chi_tiet11"/>
      <sheetName val="gia_xe_?ay1"/>
      <sheetName val="?_?U??U??U??U??U??U?"/>
      <sheetName val="?_?U???U???U???U???U???U??????1"/>
      <sheetName val="ay_(28-10-2005)#2_Du_toan_nga"/>
      <sheetName val="PHAN_TICH_VAT_T_NGANG"/>
      <sheetName val="PHAN_TACH_VAT_TU_THEO_NHOM1"/>
      <sheetName val="TONG_HOP_NHAN_CNNG1"/>
      <sheetName val="DIEF_GIAI_CPSX1"/>
      <sheetName val="BANG_GIA_DU_UOAN_THUY_LOI1"/>
      <sheetName val="'ia_nhan_cong1"/>
      <sheetName val="Thuc_thanhס_忀ס2"/>
      <sheetName val="?_?U???U???U???U???U???U??1"/>
      <sheetName val="Sheet5?_?U??U??U??U??U"/>
      <sheetName val="Sheet5??_?U???U???U???U???U"/>
      <sheetName val="Sheet5_ဠ_蜰Ư༢_螸Ư༢_蠼Ư༢_裀Ư༢_襄Ư"/>
      <sheetName val="Sheet5_ဠ_蜰Ư༢_螸Ư༢_蠼Ư༢_⋀쀀꾈∁"/>
      <sheetName val="Sheet5____U___U___U___U___U"/>
      <sheetName val="Sheet5____U___U___U______"/>
      <sheetName val="___U_1"/>
      <sheetName val="Sheet5_ဠ_蜰Ư༢_螸Ư༢_蠼Ư༢_裀Ư༢_襄1"/>
      <sheetName val="gia_xe__ay1"/>
      <sheetName val="___U___U___U___U___U___U______2"/>
      <sheetName val="___U___U___U___U___U___U__2"/>
      <sheetName val="Sheet5____U___U___U___U___1"/>
      <sheetName val="Sheet5????Ý???Ý???Ý???Ý???Ý"/>
      <sheetName val="_lam2_Goi_1_(TT04)_2_goi_1_d"/>
      <sheetName val="ay_(28-10-2005)1"/>
      <sheetName val="_lam1"/>
      <sheetName val="_ia_nhan_cong1"/>
      <sheetName val="01_Bid_Price_summary1"/>
      <sheetName val="DZ_22KV1"/>
      <sheetName val="![BC11cau-QL15A-3_xl"/>
      <sheetName val="KLLK_THUC_@IEN1"/>
      <sheetName val="Sheet5ဠ蜰Ư༢螸Ư༢蠼Ư༢⋀쀀궈∁"/>
      <sheetName val="dtct_cong1"/>
      <sheetName val="Sheet5?ဠ?蜰Ư༢?螸Ư༢?蠼Ư༢?⋀쀀궈∁"/>
      <sheetName val="VC_BG1"/>
      <sheetName val="Sheet5??Ý??Ý??Ý?????"/>
      <sheetName val="?_?Ý??Ý??Ý??Ý??Ý??Ý?"/>
      <sheetName val="Sheet5????Ý???Ý???Ý??????"/>
      <sheetName val="?_?Ý???Ý???Ý???Ý???Ý???Ý??????1"/>
      <sheetName val="Sheet5_?_?U?_?U?_?U?_?U?_?U"/>
      <sheetName val="Sheet5_?_?U?_?U?_?U?_????"/>
      <sheetName val="Sheet5_?_?U?_?U?_?U?_?U?_?1"/>
      <sheetName val="ay_(28-10-2005)??#2_Du_toan_ng1"/>
      <sheetName val="_Luong_nghiun_1"/>
      <sheetName val="PONG_HOP_KINH_PHI1"/>
      <sheetName val="PHAN_TICH_KHOI_HUONG1"/>
      <sheetName val="DON_CIA_TONG_HOP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TH_VAL_TU1"/>
      <sheetName val="BANG_BU_VAN_CxUYEN1"/>
      <sheetName val="CHI_PHI_CÁ!MAY1"/>
      <sheetName val="___Ý_1"/>
      <sheetName val="Sheet5____Ý___Ý___Ý___Ý___Ý"/>
      <sheetName val="Sheet5____Ý___Ý___Ý______"/>
      <sheetName val="___Ý___Ý___Ý___Ý___Ý___Ý______2"/>
      <sheetName val="Thuc_thanh?ס????????_?忀ס??????1"/>
      <sheetName val="Khoi_luong1"/>
      <sheetName val="Sheet5ဠ蜰Ư༢螸Ư༢蠼Ư༢裀Ưഢ襄Ư"/>
      <sheetName val="ShEet5ဠ_蜰Ư༢螸Ư༢蠼Ə༢裀Ư༢襄Ư"/>
      <sheetName val="Luong_T3-_0"/>
      <sheetName val="SheEt5ဠ蜰Ư༢螸Ư༢蠼Ư༢⋀쀀辈∁"/>
      <sheetName val="Rheet5??U??U??U?????"/>
      <sheetName val="TONG_HOP_K©N©_2ÈA1"/>
      <sheetName val="gha_xe_ay"/>
      <sheetName val="gha_xe_1"/>
      <sheetName val="Shɥet5ဠ_蜰Ư༢螸Ư༢蠼Ư༢裀Ư༢襄Ư"/>
      <sheetName val="Sheet5_ဠ_蜰Ư༢_螸Ư༢_蠼Ư༢_⋀쀀궈∁"/>
      <sheetName val="Luong_¼1-_031"/>
      <sheetName val="Thuc_thanhס_忀ס鵀ס怈סd![BC"/>
      <sheetName val="Sheet5?ဠ?蜰Ư༢?螸Ư༢?蠼Ư༢?裀Ư༢?褄Ư"/>
      <sheetName val="Sheet5????U???U???U???U??7U"/>
      <sheetName val="_lam?2_Goi_1_(TT04)?_2_goi_1_d"/>
      <sheetName val="?_?U?1"/>
      <sheetName val="Sheet5?ဠ_蜰Ư༢?螸Ư༢?蠼Ư༢?裀Ưܢ?襄Ư"/>
      <sheetName val="Thuc_thanhס_忀ס鵀ס怈סd![BC2"/>
      <sheetName val="Thuc_thanh_ס__________忀ס______1"/>
      <sheetName val="Sheet5_ဠ_蜰Ư༢_螸Ư༢_蠼Ư༢_裀Ưܢ_襄Ư"/>
      <sheetName val="Sheet5ဠ茰Ư༢螸Ư༢蠼Ư༢裀Ư༢襄Ư"/>
      <sheetName val="ay_(28-10-2005)#2_Du_toan_ngay"/>
      <sheetName val="Thuc_thanhס_忀ס"/>
      <sheetName val="Sheet5?_?Ý??Ý??Ý??Ý??Ý"/>
      <sheetName val="Sheet5??_?Ý???Ý???Ý???Ý???Ý"/>
      <sheetName val="DS_cau1"/>
      <sheetName val="DANH_SACH1"/>
      <sheetName val="tong_hop1"/>
      <sheetName val="phan_tich_DG1"/>
      <sheetName val="gia_vat_lieu1"/>
      <sheetName val="gia_xe_may1"/>
      <sheetName val="gia_nhan_cong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TONG_HOP_CA_MAY1"/>
      <sheetName val="DON_GIA_TONG_HOP1"/>
      <sheetName val="DIEN_GIAI_CPSX1"/>
      <sheetName val="BANG_GIA_DU_TOAN_THUY_LOI1"/>
      <sheetName val="DON_GIA_TONG_HOP_THUY_LOI1"/>
      <sheetName val="BANG_GIA_DAU_THAU1"/>
      <sheetName val="DIEN_GIAI_TIEN_LUONG_DRC1"/>
      <sheetName val="BANG_GIA_DEN_CHAN_CT1"/>
      <sheetName val="BANG_BU_VAN_CHUYEN1"/>
      <sheetName val="CHI_PHI_CA_MAY1"/>
      <sheetName val="CHI_PHI_NHAN_CONG1"/>
      <sheetName val="PHAN_TICH_DGCT1"/>
      <sheetName val="PHAN_TICH_DGCT_TP1"/>
      <sheetName val="DIEN_GIAI_KL1"/>
      <sheetName val="KL_DUONG_GOM1"/>
      <sheetName val="TGTHUC_HIEN1"/>
      <sheetName val="KLLK_THUC_HIEN1"/>
      <sheetName val="PTCT_MUONG1"/>
      <sheetName val="DGTH_MUONG1"/>
      <sheetName val="PHAN_TICH`VAT_TU1"/>
      <sheetName val="DO_AM_DT1"/>
      <sheetName val="MTO_REV_2(ARMOR)"/>
      <sheetName val="Tai_khoan"/>
      <sheetName val="Tien_An_T111"/>
      <sheetName val="Bang_luong1"/>
      <sheetName val="Bang_CC1"/>
      <sheetName val="_Luong_nghien_1"/>
      <sheetName val="Phuc_vu1"/>
      <sheetName val="May_Phat1"/>
      <sheetName val="BANG_DU_TGAN_DRC"/>
      <sheetName val="PHAN_DICH_VAT_TU"/>
      <sheetName val="DIEL_GIAI_KL"/>
      <sheetName val="KLDK_THUC_HIEN"/>
      <sheetName val="TONG_HOP_K©N©_2ÈI"/>
      <sheetName val="Thuc_thanh1"/>
      <sheetName val="Luong_T1-_03"/>
      <sheetName val="Luong_T2-_03"/>
      <sheetName val="Luong_T3-_03"/>
      <sheetName val="TONG_KE_DZ_0_4_KV"/>
      <sheetName val="Bia_TQT"/>
      <sheetName val="gia_xe_"/>
      <sheetName val="TL_rieng"/>
      <sheetName val="Gia_KS"/>
      <sheetName val="CHIET_TINH_DGN_GIA"/>
      <sheetName val="dtct_cau"/>
      <sheetName val="Electrical_Breakdown"/>
      <sheetName val="PTVT_(MAU)"/>
      <sheetName val="Chi_tiet1"/>
      <sheetName val="gia_xe_?ay"/>
      <sheetName val="?_?U???U???U???U???U???U???????"/>
      <sheetName val="PHAN_TACH_VAT_TU_THEO_NHOM"/>
      <sheetName val="TONG_HOP_NHAN_CNNG"/>
      <sheetName val="DIEF_GIAI_CPSX"/>
      <sheetName val="BANG_GIA_DU_UOAN_THUY_LOI"/>
      <sheetName val="'ia_nhan_cong"/>
      <sheetName val="Thuc_thanhס_忀ס1"/>
      <sheetName val="?_?U???U???U???U???U???U??"/>
      <sheetName val="___U_"/>
      <sheetName val="gia_xe__ay"/>
      <sheetName val="___U___U___U___U___U___U______1"/>
      <sheetName val="___U___U___U___U___U___U__1"/>
      <sheetName val="ay_(28-10-2005)"/>
      <sheetName val="_lam"/>
      <sheetName val="_ia_nhan_cong"/>
      <sheetName val="01_Bid_Price_summary"/>
      <sheetName val="DZ_22KV"/>
      <sheetName val="KLLK_THUC_@IEN"/>
      <sheetName val="dtct_cong"/>
      <sheetName val="VC_BG"/>
      <sheetName val="Sheet09"/>
      <sheetName val="Sheet5ဠ_蜰Ư༢螸Ư༢蠼Ư༢裀Ư༢襄Ư༢览Ư༢"/>
      <sheetName val="BANG_BU_ËAN_CH+QE1"/>
      <sheetName val="DGCT"/>
      <sheetName val="Sheet5__x0008__x0006__x0008__x0003____U___U___U___U__7U"/>
      <sheetName val="___Ý___Ý___Ý___Ý___Ý___Ý__"/>
      <sheetName val="Shɥet5?_x0008__x0006__x0008__x0003_ဠ 蜰Ư༢?螸Ư༢?蠼Ư༢?裀Ư༢?襄Ư"/>
      <sheetName val="ptdg-duong"/>
      <sheetName val="Sheet5__x0008__x0006__x0008__x0003_ဠ_蜰Ưꌀ䯮Ⰱ⸝_x0000__x0000_怀ᎎ접❽뀀➎؀_x0000_ ➃"/>
      <sheetName val="Shɥet5?_x0008__x0006__x0008__x0003_ဠ 蜰Ư༢?螸Ư༢?蠼Ư༢?裀퀀ᣟ_x0000__x0000_Ā"/>
      <sheetName val="?_x0000_?U?_x0000_?U?_x0000_?U?_x0000_?U?_x0000_?U?_x0000_?U?_x0000_"/>
      <sheetName val="gia xe ay"/>
      <sheetName val="? ?U?_x0000_?U?_x0000_?U?_x0000_?U?_x0000_?U?_x0000_?U?_x0000_"/>
      <sheetName val="?_x0000_?Ý?_x0000_?Ý?_x0000_?Ý?_x0000_?Ý?_x0000_?Ý?_x0000_?Ý?_x0000_"/>
      <sheetName val="Thuc thanh_x0000_ס_x0000_ 忀ס_x0000__x0004__x0000_"/>
      <sheetName val="??U??U??U??U??U??U?"/>
      <sheetName val="??Ý??Ý??Ý??Ý??Ý??Ý?"/>
      <sheetName val="Sheet5__x0008__x0006__x0008__x0000__x0000__x0000__x0000_&quot;@_x0010_*_x0000__x0000__x0000__x0000__x0000_&quot;@_x0010_*_x0000__x0000__x0000__x0000_"/>
      <sheetName val="Sheat31"/>
      <sheetName val="Thuc_thanhס 忀ס"/>
      <sheetName val="?_?Ý???Ý???Ý???Ý???Ý???Ý???????"/>
      <sheetName val="ay_(28-10-2005)??#2_Du_toan_nga"/>
      <sheetName val="_Luong_nghiun_"/>
      <sheetName val="PONG_HOP_KINH_PHI"/>
      <sheetName val="PHAN_TICH_KHOI_HUONG"/>
      <sheetName val="DON_CIA_TONG_HOP"/>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TH_VAL_TU"/>
      <sheetName val="BANG_BU_VAN_CxUYEN"/>
      <sheetName val="CHI_PHI_CÁ!MAY"/>
      <sheetName val="___Ý_"/>
      <sheetName val="___Ý___Ý___Ý___Ý___Ý___Ý______1"/>
      <sheetName val="Thuc_thanh?ס???????? ?忀ס??????"/>
      <sheetName val="Khoi_luong"/>
      <sheetName val="TONG_HOP_K©N©_2ÈA"/>
      <sheetName val="gha_xe_"/>
      <sheetName val="Luong_¼1-_03"/>
      <sheetName val="?_?U?"/>
      <sheetName val="Thuc_thanhס 忀ס鵀ס怈סd![BC"/>
      <sheetName val="Thuc_thanh_ס________ _忀ס_____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987945824.96533537</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refreshError="1"/>
      <sheetData sheetId="664"/>
      <sheetData sheetId="665"/>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BCD ke toan (2)"/>
      <sheetName val="BCD TK (4)"/>
      <sheetName val="BCD TK (3)"/>
      <sheetName val="BCD TK (2)"/>
      <sheetName val="BCD ke toan"/>
      <sheetName val="Sheet3"/>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DNP၄-QL"/>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TL rieng"/>
      <sheetName val="Sheet13_x0000__x0000__x0000__x0000__x0000__x0000__x0000__x0000__x0000__x0000__x0000_??_x0000__x0004__x0000__x0000__x0000__x0000__x0000__x0000_??_x0000_"/>
      <sheetName val="Sheet13??????????????_x0004_?????????"/>
      <sheetName val="??u???????????????_x001a_[ duong257-2"/>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CVC-_x005f_x005f_x005f_x0010_1"/>
      <sheetName val="THop1€"/>
      <sheetName val="u[_duong257-2"/>
      <sheetName val="DNP?-QL"/>
      <sheetName val="Sheet13___________??__x0004_______??_"/>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Sheet13㸰Ɂ숌Ɂ㹨Ɂu__duong257-2"/>
      <sheetName val="ptd2_x0000__x0000_ (2)"/>
      <sheetName val="Sheet3_(2)4"/>
      <sheetName val="Sheet!_(2)4"/>
      <sheetName val="CORE_PLATE4"/>
      <sheetName val="TR_4"/>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Sheet8_x0000_͘_x0000__x0000__x0000__x0000__x0000__x0000__x0000__x0000__x0009__x0000_ᬤ͝_x0000__x0004__x0000__x0000__x0000__x0000__x0000__x0000_ᙄ͘_x0000_"/>
      <sheetName val="Sheet8?͘????????_x0009_?ᬤ͝?_x0004_??????ᙄ͘?"/>
      <sheetName val="-272.xls]Bke01"/>
      <sheetName val="_en 31,7_x0008_"/>
      <sheetName val="an 1_x001f_"/>
      <sheetName val="ㅰ଀"/>
      <sheetName val="?"/>
      <sheetName val="1"/>
      <sheetName val="KH NVL"/>
      <sheetName val="MTL$-INTER"/>
      <sheetName val="_¹½.,6³"/>
      <sheetName val="th-ke-೼_xfffe_"/>
      <sheetName val="ptd2"/>
      <sheetName val="DNP_-QL"/>
      <sheetName val="Shee42"/>
      <sheetName val="Sheet8_x0000_͘_x0000__x0000__x0000__x0000__x0000__x0000__x0000__x0000_ _x0000_ᬤ͝_x0000__x0004__x0000__x0000__x0000__x0000__x0000__x0000_ᙄ͘_x0000_"/>
      <sheetName val="Sheet8?͘???????? ?ᬤ͝?_x0004_??????ᙄ͘?"/>
      <sheetName val=""/>
      <sheetName val="THop1"/>
      <sheetName val="THop0_x0016_"/>
      <sheetName val="[ `uong257_x000d_272.xlsYCtiet06"/>
      <sheetName val="BJe08"/>
      <sheetName val="[ duong257_x000d_272.xlsXCtiet08"/>
      <sheetName val="Ctiat09"/>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refreshError="1"/>
      <sheetData sheetId="356"/>
      <sheetData sheetId="357" refreshError="1"/>
      <sheetData sheetId="358" refreshError="1"/>
      <sheetData sheetId="359"/>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dtct_cong_?"/>
      <sheetName val="²??t13"/>
      <sheetName val="dtct cong_x005f_x0000_ȁ"/>
      <sheetName val="dtct cong_x005f_x0000__"/>
      <sheetName val="dtct_x005f_x0000_cong"/>
      <sheetName val="_x005f_x0000_"/>
      <sheetName val="dtct cong_x005f_x0000_?"/>
      <sheetName val="trabng"/>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Thuc thanh"/>
      <sheetName val="dongia _2_"/>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gvd"/>
      <sheetName val="Don_gia-cau"/>
      <sheetName val="Ts"/>
      <sheetName val="Gia KS"/>
      <sheetName val="Cheet9"/>
      <sheetName val="Don_gia-cau1"/>
      <sheetName val="dtct cong_x0000__"/>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dtct_cong_ȁ4"/>
      <sheetName val="dtct_cong__4"/>
      <sheetName val="dtct_cong_ȁ5"/>
      <sheetName val="dtct_cong__5"/>
      <sheetName val="dtct_cong_ȁ6"/>
      <sheetName val="dtct_cong__6"/>
      <sheetName val="dtct_cong_ȁ7"/>
      <sheetName val="dtct_cong__7"/>
      <sheetName val="dtct_cong_ȁ8"/>
      <sheetName val="dtct_cong__8"/>
      <sheetName val=""/>
      <sheetName val="_x0000__x0000__x0000__x0000__x0000__x0000__x0000__x0000_"/>
      <sheetName val="dtctcong"/>
      <sheetName val="Translation"/>
      <sheetName val="KH-Q1,Q2,01"/>
      <sheetName val="Tra KS"/>
      <sheetName val="BO"/>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refreshError="1"/>
      <sheetData sheetId="242" refreshError="1"/>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sheetData sheetId="267" refreshError="1"/>
      <sheetData sheetId="268" refreshError="1"/>
      <sheetData sheetId="269" refreshError="1"/>
      <sheetData sheetId="27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 1 dot 1"/>
      <sheetName val="Lan 2 dot 1"/>
      <sheetName val="Sheet3"/>
      <sheetName val="XL4Poppy"/>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KL"/>
      <sheetName val="nenduong"/>
      <sheetName val="mong+MD"/>
      <sheetName val="THKLRanh xay"/>
      <sheetName val="Ranhxay"/>
      <sheetName val="HE"/>
      <sheetName val="TH Cong doc+Gieng xay"/>
      <sheetName val="cong doc"/>
      <sheetName val="Gieng"/>
      <sheetName val="cua xa"/>
      <sheetName val="congtron"/>
      <sheetName val="congtron2"/>
      <sheetName val="Conghop"/>
      <sheetName val="Bien"/>
      <sheetName val="Luong+may"/>
      <sheetName val="Hangmuc ch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8">
          <cell r="D8">
            <v>19120.5</v>
          </cell>
        </row>
      </sheetData>
      <sheetData sheetId="15"/>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GVL-NC-M"/>
      <sheetName val="기기리스트"/>
      <sheetName val="cot_xa"/>
      <sheetName val="Mong"/>
      <sheetName val="Tra_bang"/>
      <sheetName val="GiaVL"/>
      <sheetName val="TDTKP"/>
      <sheetName val="DK-KH"/>
      <sheetName val="Loading"/>
      <sheetName val="Check C"/>
      <sheetName val="_x0000__x0000__x0000__x0000__x0000__x0000__x0000__x0000_"/>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luong"/>
      <sheetName val="luong-NII"/>
      <sheetName val="luong-NIII"/>
      <sheetName val="may"/>
      <sheetName val="nen"/>
      <sheetName val="mat"/>
      <sheetName val="atgt"/>
      <sheetName val="cong"/>
      <sheetName val="vua"/>
      <sheetName val="gVL"/>
      <sheetName val="dap-LN"/>
      <sheetName val="dtctiet-LN"/>
      <sheetName val="gtx-duong-LN"/>
      <sheetName val="cpkhac-LN"/>
      <sheetName val="tdtoan-LN"/>
      <sheetName val="ctieu-LN"/>
      <sheetName val="dap-BTN"/>
      <sheetName val="dtctiet-BTN"/>
      <sheetName val="gtx-duong-BTN"/>
      <sheetName val="cpkhac-BTN"/>
      <sheetName val="tdtoan-BTN"/>
      <sheetName val="ctieu-BTN"/>
      <sheetName val="gtxl-cau"/>
      <sheetName val="gpmb"/>
      <sheetName val="tctc"/>
      <sheetName val="th-nc-may"/>
      <sheetName val="Sheet3"/>
      <sheetName val="dtoan"/>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1">
          <cell r="N61">
            <v>2415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 val="giathanh1"/>
      <sheetName val="SUMMARY"/>
      <sheetName val="Tinh toan"/>
      <sheetName val="CTgia"/>
      <sheetName val="Tb"/>
      <sheetName val="diachi"/>
      <sheetName val="D.lg Yef Son"/>
      <sheetName val="THGDT_huu_Lung_-_LS"/>
      <sheetName val="THDT_Yen_Son"/>
      <sheetName val="D_lg_Yen_Son"/>
      <sheetName val="THDT_Huu_Lien"/>
      <sheetName val="D_lg_Huu_Lien"/>
      <sheetName val="THDT_Yen_Thinh"/>
      <sheetName val="D_lg_Yen_Thinh"/>
      <sheetName val="Chi_tiet"/>
      <sheetName val="Chiet_tinh_dz22"/>
      <sheetName val="ESTI_"/>
      <sheetName val="THDT_Htu_Lien"/>
      <sheetName val="Dinh_nghia"/>
      <sheetName val="TBi70"/>
      <sheetName val="ptvt"/>
      <sheetName val="THGDT huu Lung _ LS"/>
      <sheetName val="TDTKP"/>
      <sheetName val="CT Thang Mo"/>
      <sheetName val="CT  PL"/>
      <sheetName val="Tra_bang"/>
      <sheetName val="Nhapsl"/>
      <sheetName val="he so"/>
      <sheetName val="KH-Q1,Q2,01"/>
      <sheetName val="TONG KE DZ 0.4 KV"/>
      <sheetName val="BUGIA_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V.lieu"/>
      <sheetName val="Giathanh1m3BT"/>
      <sheetName val="TT35"/>
      <sheetName val="ESTI."/>
      <sheetName val="DI-ESTI"/>
      <sheetName val="data. invoice"/>
      <sheetName val="Gia V1L"/>
      <sheetName val="phuluc1"/>
      <sheetName val="CTGT"/>
      <sheetName val="LACK"/>
      <sheetName val="PLIST"/>
      <sheetName val="FAB. 602M"/>
      <sheetName val="TNHCHINH"/>
      <sheetName val="_x0000__x0000__x0000__x0000__x0000_"/>
      <sheetName val="PVC.T1"/>
      <sheetName val="PVC.T2"/>
      <sheetName val="PVC.T3"/>
      <sheetName val="Giavattu"/>
      <sheetName val="REGION"/>
      <sheetName val="OFFGRID"/>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Dinh nghia"/>
      <sheetName val="List of Purchase orders"/>
      <sheetName val="FORM"/>
      <sheetName val="CDTK"/>
      <sheetName val="Gia_vat_tu"/>
      <sheetName val="Shift0103_(2)"/>
      <sheetName val="PTVT (MAU)"/>
      <sheetName val="Bang Du Tinh Luong NV"/>
      <sheetName val="Shift01030(2)"/>
      <sheetName val="Bang tinh gia VL"/>
      <sheetName val="Dinh muc CP KTCB khac"/>
      <sheetName val="_____"/>
      <sheetName val="Tong hop"/>
      <sheetName val="?????"/>
      <sheetName val="Chiet tinh dz22"/>
      <sheetName val="KQKD_05"/>
      <sheetName val="th2005"/>
      <sheetName val="VL"/>
      <sheetName val="CC"/>
      <sheetName val="Thong so (1)"/>
      <sheetName val="????????"/>
      <sheetName val="dtct cong"/>
      <sheetName val="trungthu-TNHH"/>
      <sheetName val="PTDGDT"/>
      <sheetName val="Tien Luong"/>
      <sheetName val="bt4"/>
      <sheetName val="Sheet6"/>
      <sheetName val="DGchitiet_"/>
      <sheetName val="Gia_thanh"/>
      <sheetName val="KPVC-BD_"/>
      <sheetName val="NL_2002"/>
      <sheetName val="NL_2003"/>
      <sheetName val="khong_dat"/>
      <sheetName val="TD_PKN"/>
      <sheetName val="Ma_KH"/>
      <sheetName val="Gia_VLNCMTC"/>
      <sheetName val="Chi_tiet"/>
      <sheetName val="KPVC_BD_"/>
      <sheetName val="KL_CT_Goc"/>
      <sheetName val="KLNC_Con_Lai"/>
      <sheetName val="MTO_REV_2(ARMOR)"/>
      <sheetName val="DZ_22KV"/>
      <sheetName val="TS"/>
      <sheetName val="General"/>
      <sheetName val="TTHBCMT"/>
      <sheetName val="Tke"/>
      <sheetName val="________"/>
      <sheetName val="bang tien luong"/>
      <sheetName val="Bang_chiet_tinh_TBA"/>
      <sheetName val="PTVT_(MAU)"/>
      <sheetName val="FAB__602M"/>
      <sheetName val="List_of_Purchase_orders"/>
      <sheetName val="Gia_V1L"/>
      <sheetName val="data__invoice"/>
      <sheetName val="PVC_T1"/>
      <sheetName val="PVC_T2"/>
      <sheetName val="PVC_T3"/>
      <sheetName val="Dinh_nghia"/>
      <sheetName val="Thong_so_(1)"/>
      <sheetName val="V_lieu"/>
      <sheetName val="NOIDUNF"/>
      <sheetName val="Du_lieu"/>
      <sheetName val="Chart1"/>
      <sheetName val="xb co thue"/>
      <sheetName val="XL4Poppy (2)"/>
      <sheetName val="DON GIA"/>
      <sheetName val="MTP"/>
      <sheetName val="MTP1"/>
      <sheetName val="CHITIET VL-NCHT1 (2)"/>
      <sheetName val="ThongSo"/>
      <sheetName val="Dulieu"/>
      <sheetName val="KH-Q1,Q2,01"/>
      <sheetName val="_x005f_x0000__x005f_x0000__x005f_x0000__x005f_x0000__x0"/>
      <sheetName val="Ti Gia"/>
      <sheetName val="HS"/>
      <sheetName val="VCV-BE-TONG"/>
      <sheetName val="VLHT XD"/>
      <sheetName val="De Bai"/>
      <sheetName val="XLAP"/>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BCDSPS"/>
      <sheetName val="GVL"/>
      <sheetName val="NHATKY"/>
      <sheetName val="TONGKE3p "/>
      <sheetName val="BANG TONG HOP CHAM CONG T05-201"/>
      <sheetName val="BANG TONG HOP CHAM CONG T06-201"/>
      <sheetName val="BANG TONG HOP CHAM CONG T07-201"/>
      <sheetName val="BANG TONG HOP CHAM CONG T08"/>
      <sheetName val="BANG TONG HOP CHAM CONG T9"/>
      <sheetName val="GIAVLIEU"/>
      <sheetName val="BILAL2"/>
      <sheetName val=""/>
      <sheetName val="_x0000__x0000__x0000__x0000__x0000__x0000__x0000__x0000_"/>
      <sheetName val="Scheme B Estimate "/>
      <sheetName val="ptvt"/>
      <sheetName val="ctbetong"/>
      <sheetName val="QUOTATION"/>
      <sheetName val="DG-Don vi"/>
      <sheetName val="DANH SACH"/>
      <sheetName val="CDPS"/>
      <sheetName val="DG3285"/>
      <sheetName val="Phuong an 1"/>
      <sheetName val="B2"/>
      <sheetName val="DK_KH"/>
      <sheetName val="BH0"/>
      <sheetName val="TTDZ22"/>
      <sheetName val="CHITIET-DZ04"/>
      <sheetName val="Gia_vat_tu1"/>
      <sheetName val="DGchitiet_1"/>
      <sheetName val="NL_20021"/>
      <sheetName val="NL_20031"/>
      <sheetName val="khong_dat1"/>
      <sheetName val="TD_PKN1"/>
      <sheetName val="Shift0103_(2)1"/>
      <sheetName val="Ma_KH1"/>
      <sheetName val="KPVC-BD_1"/>
      <sheetName val="PTD"/>
      <sheetName val="DATA"/>
      <sheetName val="TDTKP1"/>
      <sheetName val="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Gia vat tu"/>
      <sheetName val="TNghiªm TB +ng¨?lé"/>
      <sheetName val="chiettinh"/>
      <sheetName val="S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ection"/>
      <sheetName val="chiettinh"/>
      <sheetName val="Tra_bang"/>
      <sheetName val="So"/>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gvl"/>
      <sheetName val="BC"/>
      <sheetName val="THX7"/>
      <sheetName val="T33"/>
      <sheetName val="BC thi dua 2"/>
      <sheetName val="HOC BONG 2"/>
      <sheetName val="HOC BONG"/>
      <sheetName val="BC thi dua"/>
      <sheetName val="DDCT2"/>
      <sheetName val="KcTK2"/>
      <sheetName val="km1 9"/>
      <sheetName val="km1!5"/>
      <sheetName val="XL4Test%"/>
      <sheetName val="?"/>
      <sheetName val="Chi tiet"/>
      <sheetName val="Tongke"/>
      <sheetName val="GVL-NC-M"/>
      <sheetName val="WTB"/>
      <sheetName val="TB 2001"/>
      <sheetName val="KP-XL"/>
      <sheetName val="TT04"/>
      <sheetName val="May"/>
      <sheetName val="_"/>
      <sheetName val="WTB02"/>
      <sheetName val="DBET"/>
      <sheetName val="XL4Poppy"/>
      <sheetName val="BANGTRA"/>
      <sheetName val="NC"/>
      <sheetName val="3.1.1"/>
      <sheetName val="3.1.4"/>
      <sheetName val="2.5.1"/>
      <sheetName val="4.1.1"/>
      <sheetName val="4.3.2"/>
      <sheetName val="2.3.3"/>
      <sheetName val="5.3.1"/>
      <sheetName val="2.4.3"/>
      <sheetName val="tong_hop"/>
      <sheetName val="TB_2001"/>
      <sheetName val="Gia vat tu"/>
      <sheetName val="DGduong"/>
      <sheetName val="dtct cong"/>
      <sheetName val="BUGIA_VT"/>
      <sheetName val="dongia"/>
      <sheetName val="TH-XL"/>
      <sheetName val="Dung"/>
      <sheetName val="DG1"/>
      <sheetName val="chhettinh"/>
      <sheetName val="_x0014_huc thanh"/>
      <sheetName val="HS"/>
      <sheetName val="Vua"/>
      <sheetName val="SUMMARY"/>
      <sheetName val="LEGEND"/>
      <sheetName val="GiaVL"/>
      <sheetName val="_x005f_x0000_"/>
      <sheetName val="_x005f_x005f_x005f_x0000_"/>
      <sheetName val="_x005f_x005f_x005f_x005f_x005f_x005f_x005f_x0000_"/>
      <sheetName val="Vat lieu"/>
      <sheetName val="TTDZ22"/>
      <sheetName val="TH-XLap"/>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CN kho doi"/>
      <sheetName val="CTHTchua TTn?ib?"/>
      <sheetName val="CN2004 N?p TCT"/>
      <sheetName val="DG "/>
      <sheetName val="Names"/>
      <sheetName val="Cap. Acc. Mat"/>
      <sheetName val="Combination"/>
      <sheetName val="Loading"/>
      <sheetName val="Check C"/>
      <sheetName val="TAN"/>
      <sheetName val="TAN (2)"/>
      <sheetName val="DAI"/>
      <sheetName val="cut"/>
      <sheetName val="tra-vat-lieu"/>
      <sheetName val="gvl"/>
      <sheetName val="DTCT-TB"/>
      <sheetName val="dtct cau"/>
      <sheetName val="Chi tiet"/>
      <sheetName val="CTHTchua TTn_ib_"/>
      <sheetName val="CN2004 N_p TCT"/>
      <sheetName val="XN'4"/>
      <sheetName val="So"/>
      <sheetName val="Tai khoan"/>
      <sheetName val="thang 2"/>
      <sheetName val="thang 3"/>
      <sheetName val="thang 4"/>
      <sheetName val="thang 5"/>
      <sheetName val="thang 6"/>
      <sheetName val="BG ENGLISH"/>
      <sheetName val="TH-XL"/>
      <sheetName val="[KTTC- Ong Trang2.xls೼_xfffe_N54"/>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sheetData sheetId="89"/>
      <sheetData sheetId="90"/>
      <sheetData sheetId="91"/>
      <sheetData sheetId="92"/>
      <sheetData sheetId="93"/>
      <sheetData sheetId="94" refreshError="1"/>
      <sheetData sheetId="9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Apr1"/>
      <sheetName val="Apr2"/>
      <sheetName val="Apr3"/>
      <sheetName val="Apr4"/>
      <sheetName val="Apr5"/>
      <sheetName val="Apr7"/>
      <sheetName val="Apr8"/>
      <sheetName val="Apr9"/>
      <sheetName val="Sheet1"/>
      <sheetName val="XL4Poppy"/>
      <sheetName val="Dec31"/>
      <sheetName val="Jan2"/>
      <sheetName val="Jan3"/>
      <sheetName val="Jan4"/>
      <sheetName val="Jan6"/>
      <sheetName val="Jan7"/>
      <sheetName val="Jan8"/>
      <sheetName val="Jan9"/>
      <sheetName val="Jan10"/>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________BLDG"/>
      <sheetName val="????-BLDG"/>
      <sheetName val="Jan11"/>
      <sheetName val="Jan13"/>
      <sheetName val="Jan14"/>
      <sheetName val="Jan15"/>
      <sheetName val="Jan16"/>
      <sheetName val="Jan17"/>
      <sheetName val="Jan18"/>
      <sheetName val="Jan20"/>
      <sheetName val="Jan21"/>
      <sheetName val="Outlets"/>
      <sheetName val="PGs"/>
      <sheetName val="2001"/>
      <sheetName val="20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Ga"/>
      <sheetName val="Ca"/>
      <sheetName val="rau"/>
      <sheetName val="Thit"/>
      <sheetName val="Gia vi"/>
      <sheetName val="Gao"/>
      <sheetName val="Quyet toan1"/>
      <sheetName val="Quyet Toan2"/>
      <sheetName val="TH"/>
      <sheetName val="XL4Test5"/>
      <sheetName val="Tdoi t.truong"/>
      <sheetName val="BC DBKH T5"/>
      <sheetName val="BC DBKH T6"/>
      <sheetName val="BC DBKH T7"/>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Phan tich VT"/>
      <sheetName val="TKe VT"/>
      <sheetName val="Du tru Vat t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ietbi"/>
      <sheetName val="HUNG"/>
      <sheetName val="THO"/>
      <sheetName val="HOA"/>
      <sheetName val="TINH"/>
      <sheetName val="THONG"/>
      <sheetName val="XXXXXXX0"/>
      <sheetName val="XXXXXXX1"/>
      <sheetName val="LUONG CHO HUU"/>
      <sheetName val="thu BHXH,YT"/>
      <sheetName val="Phan bo"/>
      <sheetName val="Luong T5-04"/>
      <sheetName val="THLK2"/>
      <sheetName val="?¬’P‰¿ì¬?-BLDG"/>
      <sheetName val="?¬P¿ì¬?-BLDG"/>
      <sheetName val="?쒕?-BLDG"/>
      <sheetName val="?+Invoice!$DF$57?-BLDG"/>
      <sheetName val="BOQ FORM FOR INQÕIRY"/>
      <sheetName val=""/>
      <sheetName val="Bang ngang"/>
      <sheetName val="Bang doc"/>
      <sheetName val="B cham cong"/>
      <sheetName val="Btt luong"/>
      <sheetName val="PTDGDT"/>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SC 231"/>
      <sheetName val="SC 410"/>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FORM OF PROPNSAL RFP-003"/>
      <sheetName val="Overhead &amp; Profit B-1"/>
      <sheetName val="Dec#1"/>
      <sheetName val="MTL$-INTER"/>
      <sheetName val="TSCD"/>
      <sheetName val="Sc #34"/>
      <sheetName val="KhanhThuong"/>
      <sheetName val="PlotDat4"/>
      <sheetName val="DA0463BQ"/>
      <sheetName val="V_x000c_(No V-c)"/>
      <sheetName val="Chi tiet dmn gia khoi phuc"/>
      <sheetName val="BCDP_x0005_"/>
      <sheetName val="NKC _x0003__x0000__x0000_TM1_x0006__x0000__x0000_SC 111_x0002__x0000__x0000_NH_x0006__x0000__x0000_SC 1"/>
      <sheetName val="XL4Wÿÿÿÿ"/>
      <sheetName val="N@"/>
      <sheetName val="Don gaa chi tiet"/>
      <sheetName val="XL4Poppq"/>
      <sheetName val="FH"/>
      <sheetName val="Disch"/>
      <sheetName val="Pack"/>
      <sheetName val="Delivery"/>
      <sheetName val="M50"/>
      <sheetName val="M48"/>
      <sheetName val="M45"/>
      <sheetName val="M38"/>
      <sheetName val="D.Order"/>
      <sheetName val="Report"/>
      <sheetName val="Report.Delivery"/>
      <sheetName val="Monthly"/>
      <sheetName val="DI-ESTI"/>
      <sheetName val="Hoi phe nu"/>
      <sheetName val="THANG#"/>
      <sheetName val="Sheet("/>
      <sheetName val="Sheed7"/>
      <sheetName val="A`r3"/>
      <sheetName val="Apb4"/>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_x0001_pr2"/>
      <sheetName val="quy 1"/>
      <sheetName val="quy 2"/>
      <sheetName val="6 thang"/>
      <sheetName val="quy 3"/>
      <sheetName val="9 TH"/>
      <sheetName val="quy4"/>
      <sheetName val="nam"/>
      <sheetName val="Sheet11"/>
      <sheetName val="Sheet12"/>
      <sheetName val="??+Invoice!$DF$57?????-BLDG"/>
      <sheetName val="Tro gaup"/>
      <sheetName val="?+Anvoice!$DF$57?-BLDG"/>
      <sheetName val="NhapHD"/>
      <sheetName val="INHOADON"/>
      <sheetName val="DataSource"/>
      <sheetName val="Danhsach KH"/>
      <sheetName val="GIA VON"/>
      <sheetName val="DS 11"/>
      <sheetName val="Module2"/>
      <sheetName val="BC"/>
      <sheetName val="TIEUHAO"/>
      <sheetName val="Sheat4"/>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 _x0000_í_x0000_䀘ȁ_x0006_ _x0001_ȉɾ_x000a_ _x0002_î"/>
      <sheetName val="ŀ؂ऀĀऀ縂ਂऀȀ帀㹓"/>
      <sheetName val="_x000a_ _x0003_÷Ĉ_x0000_½_x0012_ 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Chiet tinh dz22"/>
      <sheetName val="Coc40x40c-"/>
      <sheetName val="Han13"/>
      <sheetName val="T.@_x000c__x0000__x0001__x0000__x0000__x0000__x0003_Ú_x0000__x0000_&lt;_x001f__x0000__x0000__x0000_"/>
      <sheetName val="?öm÷²??öm?-BLDG"/>
      <sheetName val="bang tien luong"/>
      <sheetName val="PNT-QUOT-#3"/>
      <sheetName val="COAT&amp;WRAP-QIOT-#3"/>
      <sheetName val="Overhead &amp; "/>
      <sheetName val="Overhead &amp; Ԁ_x0000__x0000__x0000_"/>
      <sheetName val="Overhead &amp; Ԁ_x0000__x0000__x0000_Ȁ"/>
      <sheetName val="Overhead &amp; ?_x0000__x0000__x0000_?"/>
      <sheetName val="DG "/>
      <sheetName val="T.hopCPXDho_x0000_n_x0000_hanh (2)"/>
      <sheetName val="LK cp _x0000_dcb"/>
      <sheetName val="GDTH_x0000_5"/>
      <sheetName val="Ph_x0000_n_x0000__x0000_ich _x0000_a_x0000_ tu"/>
      <sheetName val="PHANG5"/>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FORM OF PROPOSAL RFP-00Ê"/>
      <sheetName val="9 toan"/>
      <sheetName val="Du_tru_Vat_tu"/>
      <sheetName val="Du_toan"/>
      <sheetName val="Chi p`i van chuyen"/>
      <sheetName val="TT_35"/>
      <sheetName val="²_x0000__x0000_AI TK 112"/>
      <sheetName val="XL4Po_x0000_p_x0010_"/>
      <sheetName val="_x0010_HANG1"/>
      <sheetName val="SC_x0000_133"/>
      <sheetName val="QC 152"/>
      <sheetName val="SC 41_x0011_"/>
      <sheetName val="SC _x0014_42 loan"/>
      <sheetName val="SCT_x0011_54"/>
      <sheetName val="CT aong"/>
      <sheetName val="?¬P¿ì¬?"/>
      <sheetName val=" _x000f_ե_x0000_"/>
      <sheetName val="bt1"/>
      <sheetName val="__-BLDG"/>
      <sheetName val="_______-BLDG"/>
      <sheetName val="____-BLDG"/>
      <sheetName val="_¬’P‰¿ì¬_-BLDG"/>
      <sheetName val="_¬P¿ì¬_-BLDG"/>
      <sheetName val="_쒕_-BLDG"/>
      <sheetName val="______-BLDG"/>
      <sheetName val="=______-BLDG"/>
      <sheetName val="Phan tich don gia chi&quot;tiet"/>
      <sheetName val="TK Ngoai b!ng"/>
      <sheetName val="TMinh BC T_x0001_"/>
      <sheetName val="So _x0004_GNH "/>
      <sheetName val="Congig"/>
      <sheetName val="DG"/>
      <sheetName val="2_x0006__x0000__x0000_Sheet3_x0004__x0000__x0000_211A_x0004__x0000__x0000_211B_x0006__x0000__x0000_SCT5"/>
      <sheetName val="IBASE"/>
      <sheetName val="SUMMARY"/>
      <sheetName val="Sheet17"/>
      <sheetName val="Sheet13"/>
      <sheetName val="Sheet14"/>
      <sheetName val="Sheet15"/>
      <sheetName val="Sheet16"/>
      <sheetName val="?+Invoice!$DF$57㊞_x0000_-BLDG"/>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VL(No V-c)_x0005__x0000__x0000_X"/>
      <sheetName val="CT 1md &amp; dau conM"/>
      <sheetName val="Phan_tich_vat_tu"/>
      <sheetName val="Tong_hop_vat_tu"/>
      <sheetName val="Gia_tri_vat_tu"/>
      <sheetName val="Chenh_lech_vat_tu"/>
      <sheetName val="Chi_phi_van_chuyen"/>
      <sheetName val="Don_gia_chi_tiet"/>
      <sheetName val="Du_thau"/>
      <sheetName val="Tong_hop_kinh_phi"/>
      <sheetName val="Tu_van_Thiet_ke"/>
      <sheetName val="phan bo _x0005__x0000__x0000__x0000__x0002__x0000_낟꼉飘"/>
      <sheetName val="phan bo "/>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CT"/>
      <sheetName val="_+Invoice!$DF$57_-BLDG"/>
      <sheetName val="NKC _x0003_"/>
      <sheetName val="Phan bo k_x0005__x0000__x0000__x0000__x0002__x0000_"/>
      <sheetName val="Phan bo k"/>
      <sheetName val="??-BLD聇"/>
      <sheetName val="?¬’P‰¿_x0000__x0000_¬?-BLDG"/>
      <sheetName val="T.hopCPXDho?n?hanh (2)"/>
      <sheetName val="LK cp ?dcb"/>
      <sheetName val="GDTH?5"/>
      <sheetName val="T.hopCPXDhoantìanh (2)"/>
      <sheetName val="bt3"/>
      <sheetName val="bt4"/>
      <sheetName val="BT5COPY"/>
      <sheetName val="bt5"/>
      <sheetName val="bt6"/>
      <sheetName val="bt7"/>
      <sheetName val="bt8"/>
      <sheetName val="bt9"/>
      <sheetName val="bt10"/>
      <sheetName val="bt11"/>
      <sheetName val="bt12"/>
      <sheetName val="bt13"/>
      <sheetName val="bt14"/>
      <sheetName val="bt15"/>
      <sheetName val="bt16"/>
      <sheetName val="bt17"/>
      <sheetName val="THDZ0,4"/>
      <sheetName val="TH DZ35"/>
      <sheetName val="NKC _x0003_??TM1_x0006_??SC 111_x0002_??NH_x0006_??SC 1"/>
      <sheetName val="??-BLDG"/>
      <sheetName val="??-BLDG"/>
      <sheetName val="??-BLDG"/>
      <sheetName val="1ð"/>
      <sheetName val="쀓ࡄЀ׀ࡄ᐀πɾ_x000a__x0009__x0000_í_x0000_䀘ȁ_x0006__x0009__x0001_ȉɾ_x000a__x0009__x0002_î"/>
      <sheetName val="_x000a__x0009__x0003_÷Ĉ_x0000_½_x0012__x0009__x0004_ð_x0000_"/>
      <sheetName val="so 8_x0000__x0000__x0000__x0000__x0000__x0000__x0000__x0000__x0000__x0000__x0000_܈Ǫ_x0000__x0004__x0000__x0000__x0000__x0000__x0000__x0000_䖼ǭ_x0000__x0000__x0000__x0000_"/>
      <sheetName val="Luong mot!ngay cong xay lap"/>
      <sheetName val="XL4Po?p_x0010_"/>
      <sheetName val="Overhead &amp; Ԁ_x0000__x0000__x0000_ﰀ"/>
      <sheetName val="10_x0000_"/>
      <sheetName val="T.@_x000c__x0000__x0001__x0000__x0003_Ú&lt;_x001f__x0000_"/>
      <sheetName val="T.@_x000c__x0000__x0001__x0000__x0003_Ú_x0000_&lt;_x001f__x0000_"/>
      <sheetName val="10"/>
      <sheetName val="Overhead &amp; ?_x0000_?"/>
      <sheetName val="BOQ_FORM_FOR_INQUIRY1"/>
      <sheetName val="FORM_OF_PROPOSAL_RFP-003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Phan_tich_VT1"/>
      <sheetName val="TKe_VT1"/>
      <sheetName val="Du_tru_Vat_tu1"/>
      <sheetName val="THANG_8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Gia_trung_thau"/>
      <sheetName val="Thanh_toan_dot_1"/>
      <sheetName val="QUY_TM_2004_(3)"/>
      <sheetName val="QUY_TM_2004_(2)"/>
      <sheetName val="SO_CAI_2004_TK_111_(2)"/>
      <sheetName val="CTGS_N111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ong_2_Dvi"/>
      <sheetName val="Thop_1"/>
      <sheetName val="Thop_2"/>
      <sheetName val="Bao_cao"/>
      <sheetName val="SC_231"/>
      <sheetName val="SC_410"/>
      <sheetName val="Overhead_&amp;_Profit_B-1"/>
      <sheetName val="Mau_1"/>
      <sheetName val="Mau_so_2"/>
      <sheetName val="Mau_so_3"/>
      <sheetName val="Mau_so_7"/>
      <sheetName val="Mau_so_8"/>
      <sheetName val="Mau_so_9_da_tru_45;54"/>
      <sheetName val="Mau_so_9_45;54"/>
      <sheetName val="Mau_9_"/>
      <sheetName val="Mau_9_goc"/>
      <sheetName val="Mau_10"/>
      <sheetName val="Mau_so_11"/>
      <sheetName val="Bang_ngang"/>
      <sheetName val="Bang_doc"/>
      <sheetName val="B_cham_cong"/>
      <sheetName val="Btt_luong"/>
      <sheetName val="Gia_vi"/>
      <sheetName val="Quyet_toan1"/>
      <sheetName val="Quyet_Toan2"/>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Chi_tiet_don_gia_khgi_phuc"/>
      <sheetName val="quy_1"/>
      <sheetName val="quy_2"/>
      <sheetName val="6_thang"/>
      <sheetName val="quy_3"/>
      <sheetName val="9_TH"/>
      <sheetName val="Hoi_phe_nu"/>
      <sheetName val="Sc_#34"/>
      <sheetName val="BCDP"/>
      <sheetName val="NKC_TM1SC_111NHSC_1"/>
      <sheetName val="V(No_V-c)"/>
      <sheetName val="D_Order"/>
      <sheetName val="Report_Delivery"/>
      <sheetName val="FORM_OF_PROPNSAL_RFP-003"/>
      <sheetName val="pr2"/>
      <sheetName val="Don_gaa_chi_tiet"/>
      <sheetName val="T_hopCPXDhonhanh_(2)"/>
      <sheetName val="LK_cp_dcb"/>
      <sheetName val="GDTH5"/>
      <sheetName val="Phnich_a_tu"/>
      <sheetName val="9_toan"/>
      <sheetName val="MAU_QT_2005"/>
      <sheetName val="MAU_2A"/>
      <sheetName val="MAU_2B"/>
      <sheetName val="TONG_12t"/>
      <sheetName val="TONG_2005"/>
      <sheetName val="FORM_OF_PROPOSAL_RFP-00Ê"/>
      <sheetName val="T_@Ú&lt;"/>
      <sheetName val="Chiet_tinh_dz22"/>
      <sheetName val="SC133"/>
      <sheetName val="QC_152"/>
      <sheetName val="SC_41"/>
      <sheetName val="SC_42_loan"/>
      <sheetName val="SCT54"/>
      <sheetName val="CT_aong"/>
      <sheetName val="XL4Pop"/>
      <sheetName val="HANG1"/>
      <sheetName val="Chi_tiet_dmn_gia_khoi_phuc"/>
      <sheetName val="Phan_tich_don_gia_chi&quot;tiet"/>
      <sheetName val="Danhsach_KH"/>
      <sheetName val="GIA_VON"/>
      <sheetName val="DS_11"/>
      <sheetName val="DG_"/>
      <sheetName val="Chi_p`i_van_chuyen"/>
      <sheetName val="²AI_TK_112"/>
      <sheetName val="CT_1md_&amp;_dau_conM"/>
      <sheetName val="ý_x000a__x000a_Eý_x000a__x000a_Cɾ_x000a__x000a_F"/>
      <sheetName val="B䀬％ꁚഀ"/>
      <sheetName val="_x000a_C"/>
      <sheetName val="０؁က縀"/>
      <sheetName val="ɾ_x000a_C"/>
      <sheetName val="Dý_x000a_"/>
      <sheetName val="_x000a_E"/>
      <sheetName val="Cɾ_x000a_"/>
      <sheetName val="㸀䃗"/>
      <sheetName val="耀䁉_x000a_％"/>
      <sheetName val="ࣿ娀 쀐븒"/>
      <sheetName val="ዀ¾F"/>
      <sheetName val="C"/>
      <sheetName val="䁉％"/>
      <sheetName val="׿Ā"/>
      <sheetName val="縀ਂༀ"/>
      <sheetName val="C䀤"/>
      <sheetName val="ý_x000a_"/>
      <sheetName val="ɾ_x000a_"/>
      <sheetName val="B"/>
      <sheetName val="_０"/>
      <sheetName val="ꑚༀကዀ"/>
      <sheetName val="ዀ¾"/>
      <sheetName val="FFF"/>
      <sheetName val="(０؁က"/>
      <sheetName val="ý_x000a_Eý_x000a_"/>
      <sheetName val="x６ࡄጀ䓀쀄䐅쀔縃ਂ"/>
      <sheetName val="쀓ࡄЀ׀ࡄ᐀πɾ_x000a_ í䀘ȁ ȉɾ_x000a_ î"/>
      <sheetName val="_x000a_ ÷Ĉ½ ð"/>
      <sheetName val="䀸ñ鰀䂸¾"/>
      <sheetName val="䀜ȁ_x000a_"/>
      <sheetName val="_x000a_î䃸ý"/>
      <sheetName val="÷Ē½_x000a_"/>
      <sheetName val="䀸ñꠀ䂶¾"/>
      <sheetName val="_x000a_"/>
      <sheetName val="砀"/>
      <sheetName val="_x000a_ᘖᄀ"/>
      <sheetName val="_x000a_í"/>
      <sheetName val="ȉ"/>
      <sheetName val="î卖&gt;"/>
      <sheetName val="ጀ봀ሀ"/>
      <sheetName val="ሀ଀Ѐ"/>
      <sheetName val="ਁᘀ縀"/>
      <sheetName val="ɾ_x000a_í䀢ȁ"/>
      <sheetName val="Overhead_&amp;_"/>
      <sheetName val="Overhead_&amp;_Ԁ"/>
      <sheetName val="Overhead_&amp;_ԀȀ"/>
      <sheetName val="Overhead_&amp;_??"/>
      <sheetName val="bang_tien_luong"/>
      <sheetName val="2Sheet3211A211BSCT5"/>
      <sheetName val="TK_Ngoai_b!ng"/>
      <sheetName val="TMinh_BC_T"/>
      <sheetName val="So_GNH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sheetData sheetId="763"/>
      <sheetData sheetId="764"/>
      <sheetData sheetId="765" refreshError="1"/>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refreshError="1"/>
      <sheetData sheetId="800"/>
      <sheetData sheetId="80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 val="he_so1"/>
      <sheetName val="Gia_vat_tu1"/>
      <sheetName val="TH_DA1"/>
      <sheetName val="Chiet_tinh1"/>
      <sheetName val="vat_tu_thu_hoi1"/>
      <sheetName val="he_so"/>
      <sheetName val="Gia_vat_tu"/>
      <sheetName val="TH_DA"/>
      <sheetName val="Chiet_tinh"/>
      <sheetName val="vat_tu_thu_hoi"/>
      <sheetName val="PT VATTU"/>
      <sheetName val="StartUp"/>
      <sheetName val="Sheet1"/>
      <sheetName val="Sheet2"/>
      <sheetName val="Sheet3"/>
      <sheetName val="PT_VATTU"/>
      <sheetName val="he_so2"/>
      <sheetName val="Gia_vat_tu2"/>
      <sheetName val="TH_DA2"/>
      <sheetName val="Chiet_tinh2"/>
      <sheetName val="vat_tu_thu_hoi2"/>
      <sheetName val="he_so3"/>
      <sheetName val="Gia_vat_tu3"/>
      <sheetName val="TH_DA3"/>
      <sheetName val="Chiet_tinh3"/>
      <sheetName val="vat_tu_thu_hoi3"/>
      <sheetName val="he_so4"/>
      <sheetName val="Gia_vat_tu4"/>
      <sheetName val="TH_DA4"/>
      <sheetName val="Chiet_tinh4"/>
      <sheetName val="vat_tu_thu_hoi4"/>
      <sheetName val="Solieu"/>
      <sheetName val="Giacamay"/>
      <sheetName val="THTL"/>
      <sheetName val="luong"/>
      <sheetName val="Bieu TH giá"/>
      <sheetName val="Gia DT năm"/>
      <sheetName val="PT gia DT"/>
      <sheetName val="DGCTiet"/>
      <sheetName val="VL6_SL"/>
      <sheetName val="NC6_SL"/>
      <sheetName val="M6_SL"/>
      <sheetName val="Vữa6_SL"/>
      <sheetName val="CP6_SL"/>
      <sheetName val="VL6_ĐB"/>
      <sheetName val="Cước6_ĐB"/>
      <sheetName val="NC_ĐB"/>
      <sheetName val="M_ĐB"/>
      <sheetName val="Vữa6_ĐB"/>
      <sheetName val="CP6_DB"/>
      <sheetName val="Tám bản6_ĐB"/>
      <sheetName val="VL279"/>
      <sheetName val="Cuoc279"/>
      <sheetName val="Vữa279"/>
      <sheetName val="CP279"/>
      <sheetName val="Tấm bản 279"/>
      <sheetName val="Cto"/>
      <sheetName val="Danh muc"/>
      <sheetName val="thiet bi(nb)1"/>
      <sheetName val="P.yeu cau 2"/>
      <sheetName val="thiet bi 3"/>
      <sheetName val="Ha vach(nb) 4"/>
      <sheetName val="P.yeu cau 5"/>
      <sheetName val="Ha vach 6"/>
      <sheetName val="K tao lo(nb) 7"/>
      <sheetName val="Dung dich khoan (nb) 8"/>
      <sheetName val="NT cot thep (nb) 9"/>
      <sheetName val="NT sonic (nb)10"/>
      <sheetName val="vat lieu (nb)11"/>
      <sheetName val="Do BT (nb) 12"/>
      <sheetName val="P.yeu cau 13"/>
      <sheetName val="K tao lo 14"/>
      <sheetName val="Dung dich khoan 15"/>
      <sheetName val="NT cot thep 16"/>
      <sheetName val="NT sonic 17"/>
      <sheetName val="vat lieu 18"/>
      <sheetName val="Do BT19"/>
      <sheetName val="BB lay mau BT 20"/>
      <sheetName val="BB tong hop TGTC 21"/>
      <sheetName val="P.yeu cau 22"/>
      <sheetName val="000000"/>
      <sheetName val="P.yeu cau 23"/>
      <sheetName val="Theo doi bom vua 24"/>
      <sheetName val="P.yeu cau 23 (2)"/>
      <sheetName val="Bao cao CKN"/>
      <sheetName val="TDTKP"/>
      <sheetName val="TONGKE3p "/>
      <sheetName val="TT35"/>
      <sheetName val="Tienlg"/>
      <sheetName val="giathanh1"/>
      <sheetName val="DG "/>
    </sheetNames>
    <sheetDataSet>
      <sheetData sheetId="0" refreshError="1"/>
      <sheetData sheetId="1" refreshError="1"/>
      <sheetData sheetId="2" refreshError="1">
        <row r="1">
          <cell r="B1">
            <v>1</v>
          </cell>
        </row>
        <row r="2">
          <cell r="B2">
            <v>13808</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row r="1">
          <cell r="B1">
            <v>1</v>
          </cell>
        </row>
      </sheetData>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THDC"/>
      <sheetName val="Dieu chuyen_HĐND"/>
      <sheetName val="Dieu chuyen_UBND"/>
      <sheetName val="Sheet2"/>
      <sheetName val="Thu hoi"/>
      <sheetName val="phân bổ"/>
      <sheetName val="03b_CAT"/>
      <sheetName val="Phan bo_Cap huyen"/>
      <sheetName val="04b"/>
    </sheetNames>
    <sheetDataSet>
      <sheetData sheetId="0"/>
      <sheetData sheetId="1"/>
      <sheetData sheetId="2"/>
      <sheetData sheetId="3"/>
      <sheetData sheetId="4"/>
      <sheetData sheetId="5"/>
      <sheetData sheetId="6">
        <row r="7">
          <cell r="O7">
            <v>57559682000</v>
          </cell>
        </row>
      </sheetData>
      <sheetData sheetId="7">
        <row r="8">
          <cell r="N8">
            <v>4000</v>
          </cell>
        </row>
      </sheetData>
      <sheetData sheetId="8">
        <row r="6">
          <cell r="I6">
            <v>527200</v>
          </cell>
        </row>
      </sheetData>
      <sheetData sheetId="9"/>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TH theo CĐT"/>
      <sheetName val="Nguồn vốn"/>
      <sheetName val="DA phục hồi"/>
      <sheetName val="TP 1,3 vành đai 4"/>
      <sheetName val="DA cầu Hà Bắc (Ban KV)"/>
      <sheetName val="DA trọng điểm GT"/>
      <sheetName val="Sheet1"/>
      <sheetName val="Sheet2"/>
      <sheetName val="2023.11"/>
    </sheetNames>
    <sheetDataSet>
      <sheetData sheetId="0"/>
      <sheetData sheetId="1">
        <row r="8">
          <cell r="B8" t="str">
            <v>B</v>
          </cell>
          <cell r="C8" t="str">
            <v>C</v>
          </cell>
          <cell r="D8" t="str">
            <v>1=2+3</v>
          </cell>
          <cell r="E8">
            <v>2</v>
          </cell>
          <cell r="F8">
            <v>3</v>
          </cell>
          <cell r="G8">
            <v>4</v>
          </cell>
        </row>
        <row r="9">
          <cell r="B9" t="str">
            <v>Tổng cộng theo nguồn vốn</v>
          </cell>
          <cell r="C9"/>
          <cell r="D9">
            <v>5386195325100</v>
          </cell>
          <cell r="E9">
            <v>333710196800</v>
          </cell>
          <cell r="F9">
            <v>5052485128300</v>
          </cell>
          <cell r="G9">
            <v>2410642651329</v>
          </cell>
        </row>
        <row r="10">
          <cell r="B10" t="str">
            <v>Nguồn vốn đầu tư công KH đầu năm</v>
          </cell>
          <cell r="C10"/>
          <cell r="D10">
            <v>2630448705600</v>
          </cell>
          <cell r="E10">
            <v>151663577300</v>
          </cell>
          <cell r="F10">
            <v>2478785128300</v>
          </cell>
          <cell r="G10">
            <v>760113207839</v>
          </cell>
        </row>
        <row r="11">
          <cell r="B11" t="str">
            <v>Nguồn xổ số</v>
          </cell>
          <cell r="C11"/>
          <cell r="D11">
            <v>22000000000</v>
          </cell>
          <cell r="E11">
            <v>0</v>
          </cell>
          <cell r="F11">
            <v>22000000000</v>
          </cell>
          <cell r="G11">
            <v>7534563000</v>
          </cell>
        </row>
        <row r="12">
          <cell r="B12" t="str">
            <v>Nguồn bổ sung mục tiêu</v>
          </cell>
          <cell r="C12"/>
          <cell r="D12">
            <v>1682782619500</v>
          </cell>
          <cell r="E12">
            <v>182046619500</v>
          </cell>
          <cell r="F12">
            <v>1500736000000</v>
          </cell>
          <cell r="G12">
            <v>1257176069890</v>
          </cell>
        </row>
        <row r="13">
          <cell r="B13" t="str">
            <v>Vốn phục hồi KT-XH</v>
          </cell>
          <cell r="C13"/>
          <cell r="D13">
            <v>1050964000000</v>
          </cell>
          <cell r="E13">
            <v>0</v>
          </cell>
          <cell r="F13">
            <v>1050964000000</v>
          </cell>
          <cell r="G13">
            <v>385818810600</v>
          </cell>
        </row>
        <row r="14">
          <cell r="B14" t="str">
            <v>Tổng cộng theo CĐT</v>
          </cell>
          <cell r="C14"/>
          <cell r="D14">
            <v>5386195325100</v>
          </cell>
          <cell r="E14">
            <v>333710196800</v>
          </cell>
          <cell r="F14">
            <v>5052485128300</v>
          </cell>
          <cell r="G14">
            <v>2410642651329</v>
          </cell>
        </row>
        <row r="15">
          <cell r="B15" t="str">
            <v xml:space="preserve">Ban QLDA đầu tư xây dựng các công trình Nông nghiệp và phát triển nông thôn Bắc Ninh </v>
          </cell>
          <cell r="C15">
            <v>3012847</v>
          </cell>
          <cell r="D15">
            <v>268883091000</v>
          </cell>
          <cell r="E15">
            <v>19892860900</v>
          </cell>
          <cell r="F15">
            <v>248990230100</v>
          </cell>
          <cell r="G15">
            <v>107069809864</v>
          </cell>
        </row>
        <row r="16">
          <cell r="B16" t="str">
            <v>Nguồn vốn đầu tư công KH đầu năm</v>
          </cell>
          <cell r="C16"/>
          <cell r="D16">
            <v>205541091000</v>
          </cell>
          <cell r="E16">
            <v>19892860900</v>
          </cell>
          <cell r="F16">
            <v>185648230100</v>
          </cell>
          <cell r="G16">
            <v>50918093364</v>
          </cell>
        </row>
        <row r="17">
          <cell r="B17" t="str">
            <v>Bổ sung có mục tiêu</v>
          </cell>
          <cell r="C17"/>
          <cell r="D17">
            <v>63342000000</v>
          </cell>
          <cell r="E17">
            <v>0</v>
          </cell>
          <cell r="F17">
            <v>63342000000</v>
          </cell>
          <cell r="G17">
            <v>56151716500</v>
          </cell>
        </row>
        <row r="18">
          <cell r="B18" t="str">
            <v>Chi cục thủy lợi</v>
          </cell>
          <cell r="C18" t="str">
            <v>1124812</v>
          </cell>
          <cell r="D18">
            <v>110499654000</v>
          </cell>
          <cell r="E18">
            <v>0</v>
          </cell>
          <cell r="F18">
            <v>110499654000</v>
          </cell>
          <cell r="G18">
            <v>55958363000</v>
          </cell>
        </row>
        <row r="19">
          <cell r="B19" t="str">
            <v>Nguồn vốn đầu tư công KH đầu năm</v>
          </cell>
          <cell r="C19"/>
          <cell r="D19">
            <v>102499654000</v>
          </cell>
          <cell r="E19">
            <v>0</v>
          </cell>
          <cell r="F19">
            <v>102499654000</v>
          </cell>
          <cell r="G19">
            <v>47958363000</v>
          </cell>
        </row>
        <row r="20">
          <cell r="B20" t="str">
            <v>Bổ sung có mục tiêu</v>
          </cell>
          <cell r="C20"/>
          <cell r="D20">
            <v>8000000000</v>
          </cell>
          <cell r="E20">
            <v>0</v>
          </cell>
          <cell r="F20">
            <v>8000000000</v>
          </cell>
          <cell r="G20">
            <v>8000000000</v>
          </cell>
        </row>
        <row r="21">
          <cell r="B21" t="str">
            <v>Chi cục kiểm lâm</v>
          </cell>
          <cell r="C21" t="str">
            <v>1026074</v>
          </cell>
          <cell r="D21">
            <v>2850000000</v>
          </cell>
          <cell r="E21">
            <v>0</v>
          </cell>
          <cell r="F21">
            <v>2850000000</v>
          </cell>
          <cell r="G21">
            <v>542082200</v>
          </cell>
        </row>
        <row r="22">
          <cell r="B22" t="str">
            <v>Nguồn vốn đầu tư công KH đầu năm</v>
          </cell>
          <cell r="C22"/>
          <cell r="D22">
            <v>2850000000</v>
          </cell>
          <cell r="E22">
            <v>0</v>
          </cell>
          <cell r="F22">
            <v>2850000000</v>
          </cell>
          <cell r="G22">
            <v>542082200</v>
          </cell>
        </row>
        <row r="23">
          <cell r="B23" t="str">
            <v>Trung tâm NS&amp;VSMTNT</v>
          </cell>
          <cell r="C23">
            <v>1004114</v>
          </cell>
          <cell r="D23">
            <v>50000000</v>
          </cell>
          <cell r="E23">
            <v>0</v>
          </cell>
          <cell r="F23">
            <v>50000000</v>
          </cell>
          <cell r="G23">
            <v>50000000</v>
          </cell>
        </row>
        <row r="24">
          <cell r="B24" t="str">
            <v>Nguồn vốn đầu tư công KH đầu năm</v>
          </cell>
          <cell r="C24"/>
          <cell r="D24">
            <v>50000000</v>
          </cell>
          <cell r="E24">
            <v>0</v>
          </cell>
          <cell r="F24">
            <v>50000000</v>
          </cell>
          <cell r="G24">
            <v>50000000</v>
          </cell>
        </row>
        <row r="25">
          <cell r="B25" t="str">
            <v>Chi cục Phát triển nông thôn</v>
          </cell>
          <cell r="C25" t="str">
            <v>1039068</v>
          </cell>
          <cell r="D25">
            <v>5800000000</v>
          </cell>
          <cell r="E25">
            <v>0</v>
          </cell>
          <cell r="F25">
            <v>5800000000</v>
          </cell>
          <cell r="G25">
            <v>4748757200</v>
          </cell>
        </row>
        <row r="26">
          <cell r="B26" t="str">
            <v>Nguồn vốn đầu tư công KH đầu năm</v>
          </cell>
          <cell r="C26"/>
          <cell r="D26">
            <v>5800000000</v>
          </cell>
          <cell r="E26">
            <v>0</v>
          </cell>
          <cell r="F26">
            <v>5800000000</v>
          </cell>
          <cell r="G26">
            <v>4748757200</v>
          </cell>
        </row>
        <row r="27">
          <cell r="B27" t="str">
            <v>Công ty TNHH MTV khai thác CT Thủy lợi Bắc Đuống</v>
          </cell>
          <cell r="C27" t="str">
            <v>3013121</v>
          </cell>
          <cell r="D27">
            <v>27604195000</v>
          </cell>
          <cell r="E27">
            <v>764195000</v>
          </cell>
          <cell r="F27">
            <v>26840000000</v>
          </cell>
          <cell r="G27">
            <v>15840000000</v>
          </cell>
        </row>
        <row r="28">
          <cell r="B28" t="str">
            <v>Nguồn vốn đầu tư công KH đầu năm</v>
          </cell>
          <cell r="C28"/>
          <cell r="D28">
            <v>27604195000</v>
          </cell>
          <cell r="E28">
            <v>764195000</v>
          </cell>
          <cell r="F28">
            <v>26840000000</v>
          </cell>
          <cell r="G28">
            <v>15840000000</v>
          </cell>
        </row>
        <row r="29">
          <cell r="B29" t="str">
            <v>Công ty TNHH một thành viên KTCT Thủy lợi Nam Đuống</v>
          </cell>
          <cell r="C29" t="str">
            <v>3013130</v>
          </cell>
          <cell r="D29">
            <v>5242000000</v>
          </cell>
          <cell r="E29">
            <v>0</v>
          </cell>
          <cell r="F29">
            <v>5242000000</v>
          </cell>
          <cell r="G29">
            <v>0</v>
          </cell>
        </row>
        <row r="30">
          <cell r="B30" t="str">
            <v>Nguồn vốn đầu tư công KH đầu năm</v>
          </cell>
          <cell r="C30"/>
          <cell r="D30">
            <v>5242000000</v>
          </cell>
          <cell r="E30">
            <v>0</v>
          </cell>
          <cell r="F30">
            <v>5242000000</v>
          </cell>
          <cell r="G30">
            <v>0</v>
          </cell>
        </row>
        <row r="31">
          <cell r="B31" t="str">
            <v>Ban quản lý dự án đầu tư xây dựng công trình dân dụng và công nghiệp Bắc Ninh</v>
          </cell>
          <cell r="C31">
            <v>3027216</v>
          </cell>
          <cell r="D31">
            <v>476098105000</v>
          </cell>
          <cell r="E31">
            <v>0</v>
          </cell>
          <cell r="F31">
            <v>476098105000</v>
          </cell>
          <cell r="G31">
            <v>200113339000</v>
          </cell>
        </row>
        <row r="32">
          <cell r="B32" t="str">
            <v>Nguồn vốn đầu tư công KH đầu năm</v>
          </cell>
          <cell r="C32"/>
          <cell r="D32">
            <v>174098105000</v>
          </cell>
          <cell r="E32">
            <v>0</v>
          </cell>
          <cell r="F32">
            <v>174098105000</v>
          </cell>
          <cell r="G32">
            <v>76878886000</v>
          </cell>
        </row>
        <row r="33">
          <cell r="B33" t="str">
            <v>Bổ sung có mục tiêu</v>
          </cell>
          <cell r="C33"/>
          <cell r="D33">
            <v>60000000000</v>
          </cell>
          <cell r="E33">
            <v>0</v>
          </cell>
          <cell r="F33">
            <v>60000000000</v>
          </cell>
          <cell r="G33">
            <v>59258876000</v>
          </cell>
        </row>
        <row r="34">
          <cell r="B34" t="str">
            <v>Vốn phục hồi KT-XH</v>
          </cell>
          <cell r="C34"/>
          <cell r="D34">
            <v>220000000000</v>
          </cell>
          <cell r="E34"/>
          <cell r="F34">
            <v>220000000000</v>
          </cell>
          <cell r="G34">
            <v>56441014000</v>
          </cell>
        </row>
        <row r="35">
          <cell r="B35" t="str">
            <v>Nguồn xổ số</v>
          </cell>
          <cell r="C35"/>
          <cell r="D35">
            <v>22000000000</v>
          </cell>
          <cell r="E35"/>
          <cell r="F35">
            <v>22000000000</v>
          </cell>
          <cell r="G35">
            <v>7534563000</v>
          </cell>
        </row>
        <row r="36">
          <cell r="B36" t="str">
            <v>Ban QLDA Sở Giao thông</v>
          </cell>
          <cell r="C36" t="str">
            <v>3012983</v>
          </cell>
          <cell r="D36">
            <v>2903026721900</v>
          </cell>
          <cell r="E36">
            <v>248059161500</v>
          </cell>
          <cell r="F36">
            <v>2654967560400</v>
          </cell>
          <cell r="G36">
            <v>1355291213490</v>
          </cell>
        </row>
        <row r="37">
          <cell r="B37" t="str">
            <v>Nguồn vốn đầu tư công KH đầu năm</v>
          </cell>
          <cell r="C37"/>
          <cell r="D37">
            <v>1392751102400</v>
          </cell>
          <cell r="E37">
            <v>66012542000</v>
          </cell>
          <cell r="F37">
            <v>1326738560400</v>
          </cell>
          <cell r="G37">
            <v>253168073100</v>
          </cell>
        </row>
        <row r="38">
          <cell r="B38" t="str">
            <v>Bổ sung có mục tiêu</v>
          </cell>
          <cell r="C38"/>
          <cell r="D38">
            <v>1510275619500</v>
          </cell>
          <cell r="E38">
            <v>182046619500</v>
          </cell>
          <cell r="F38">
            <v>1328229000000</v>
          </cell>
          <cell r="G38">
            <v>1102123140390</v>
          </cell>
        </row>
        <row r="39">
          <cell r="B39" t="str">
            <v>Ban QLDA Thành phố Bắc Ninh</v>
          </cell>
          <cell r="C39" t="str">
            <v>3012626</v>
          </cell>
          <cell r="D39">
            <v>20532245800</v>
          </cell>
          <cell r="E39">
            <v>0</v>
          </cell>
          <cell r="F39">
            <v>20532245800</v>
          </cell>
          <cell r="G39">
            <v>14526825800</v>
          </cell>
        </row>
        <row r="40">
          <cell r="B40" t="str">
            <v>Nguồn vốn đầu tư công KH đầu năm</v>
          </cell>
          <cell r="C40"/>
          <cell r="D40">
            <v>20532245800</v>
          </cell>
          <cell r="E40">
            <v>0</v>
          </cell>
          <cell r="F40">
            <v>20532245800</v>
          </cell>
          <cell r="G40">
            <v>14526825800</v>
          </cell>
        </row>
        <row r="41">
          <cell r="B41" t="str">
            <v>UBND thị xã Quế Võ (phòng Tài nguyên môi trường)</v>
          </cell>
          <cell r="C41" t="str">
            <v>1039947</v>
          </cell>
          <cell r="D41">
            <v>9750000000</v>
          </cell>
          <cell r="E41">
            <v>0</v>
          </cell>
          <cell r="F41">
            <v>9750000000</v>
          </cell>
          <cell r="G41">
            <v>4075160140</v>
          </cell>
        </row>
        <row r="42">
          <cell r="B42" t="str">
            <v>Nguồn vốn đầu tư công KH đầu năm</v>
          </cell>
          <cell r="C42"/>
          <cell r="D42">
            <v>9750000000</v>
          </cell>
          <cell r="E42">
            <v>0</v>
          </cell>
          <cell r="F42">
            <v>9750000000</v>
          </cell>
          <cell r="G42">
            <v>4075160140</v>
          </cell>
        </row>
        <row r="43">
          <cell r="B43" t="str">
            <v>Ban QL các DA XD thị xã Quế Võ</v>
          </cell>
          <cell r="C43" t="str">
            <v>3012640</v>
          </cell>
          <cell r="D43">
            <v>72110510500</v>
          </cell>
          <cell r="E43">
            <v>8482000000</v>
          </cell>
          <cell r="F43">
            <v>63628510500</v>
          </cell>
          <cell r="G43">
            <v>37647890709</v>
          </cell>
        </row>
        <row r="44">
          <cell r="B44" t="str">
            <v>Nguồn vốn đầu tư công KH đầu năm</v>
          </cell>
          <cell r="C44"/>
          <cell r="D44">
            <v>72110510500</v>
          </cell>
          <cell r="E44">
            <v>8482000000</v>
          </cell>
          <cell r="F44">
            <v>63628510500</v>
          </cell>
          <cell r="G44">
            <v>37647890709</v>
          </cell>
        </row>
        <row r="45">
          <cell r="B45" t="str">
            <v>Ban QL các DA XD thị xã Thuận Thành</v>
          </cell>
          <cell r="C45" t="str">
            <v>3012910</v>
          </cell>
          <cell r="D45">
            <v>39049266400</v>
          </cell>
          <cell r="E45">
            <v>7348985400</v>
          </cell>
          <cell r="F45">
            <v>31700281000</v>
          </cell>
          <cell r="G45">
            <v>11367202025</v>
          </cell>
        </row>
        <row r="46">
          <cell r="B46" t="str">
            <v>Nguồn vốn đầu tư công KH đầu năm</v>
          </cell>
          <cell r="C46"/>
          <cell r="D46">
            <v>39049266400</v>
          </cell>
          <cell r="E46">
            <v>7348985400</v>
          </cell>
          <cell r="F46">
            <v>31700281000</v>
          </cell>
          <cell r="G46">
            <v>11367202025</v>
          </cell>
        </row>
        <row r="47">
          <cell r="B47" t="str">
            <v>Phòng văn hóa thông tin - UBND thị xã Thuận Thành</v>
          </cell>
          <cell r="C47" t="str">
            <v>1090947</v>
          </cell>
          <cell r="D47">
            <v>11245945000</v>
          </cell>
          <cell r="E47">
            <v>9494945000</v>
          </cell>
          <cell r="F47">
            <v>1751000000</v>
          </cell>
          <cell r="G47">
            <v>4945565100</v>
          </cell>
        </row>
        <row r="48">
          <cell r="B48" t="str">
            <v>Nguồn vốn đầu tư công KH đầu năm</v>
          </cell>
          <cell r="C48"/>
          <cell r="D48">
            <v>11245945000</v>
          </cell>
          <cell r="E48">
            <v>9494945000</v>
          </cell>
          <cell r="F48">
            <v>1751000000</v>
          </cell>
          <cell r="G48">
            <v>4945565100</v>
          </cell>
        </row>
        <row r="49">
          <cell r="B49" t="str">
            <v xml:space="preserve"> Ban QL các DA huyện Yên Phong</v>
          </cell>
          <cell r="C49" t="str">
            <v>3012732</v>
          </cell>
          <cell r="D49">
            <v>36800000000</v>
          </cell>
          <cell r="E49">
            <v>0</v>
          </cell>
          <cell r="F49">
            <v>36800000000</v>
          </cell>
          <cell r="G49">
            <v>13447243000</v>
          </cell>
        </row>
        <row r="50">
          <cell r="B50" t="str">
            <v>Nguồn vốn đầu tư công KH đầu năm</v>
          </cell>
          <cell r="C50"/>
          <cell r="D50">
            <v>36800000000</v>
          </cell>
          <cell r="E50">
            <v>0</v>
          </cell>
          <cell r="F50">
            <v>36800000000</v>
          </cell>
          <cell r="G50">
            <v>13447243000</v>
          </cell>
        </row>
        <row r="51">
          <cell r="B51" t="str">
            <v>Ban QL các DA huyện Tiên Du</v>
          </cell>
          <cell r="C51" t="str">
            <v>3012848</v>
          </cell>
          <cell r="D51">
            <v>23809658000</v>
          </cell>
          <cell r="E51">
            <v>1644916000</v>
          </cell>
          <cell r="F51">
            <v>22164742000</v>
          </cell>
          <cell r="G51">
            <v>13979990300</v>
          </cell>
        </row>
        <row r="52">
          <cell r="B52" t="str">
            <v>Nguồn vốn đầu tư công KH đầu năm</v>
          </cell>
          <cell r="C52"/>
          <cell r="D52">
            <v>23809658000</v>
          </cell>
          <cell r="E52">
            <v>1644916000</v>
          </cell>
          <cell r="F52">
            <v>22164742000</v>
          </cell>
          <cell r="G52">
            <v>13979990300</v>
          </cell>
        </row>
        <row r="53">
          <cell r="B53" t="str">
            <v>Ban QL các DA huyện Lương Tài</v>
          </cell>
          <cell r="C53">
            <v>3012708</v>
          </cell>
          <cell r="D53">
            <v>99839859000</v>
          </cell>
          <cell r="E53">
            <v>0</v>
          </cell>
          <cell r="F53">
            <v>99839859000</v>
          </cell>
          <cell r="G53">
            <v>53916541000</v>
          </cell>
        </row>
        <row r="54">
          <cell r="B54" t="str">
            <v>Nguồn vốn đầu tư công KH đầu năm</v>
          </cell>
          <cell r="C54"/>
          <cell r="D54">
            <v>83733000000</v>
          </cell>
          <cell r="E54">
            <v>0</v>
          </cell>
          <cell r="F54">
            <v>83733000000</v>
          </cell>
          <cell r="G54">
            <v>37809682000</v>
          </cell>
        </row>
        <row r="55">
          <cell r="B55" t="str">
            <v>Bổ sung có mục tiêu</v>
          </cell>
          <cell r="C55"/>
          <cell r="D55">
            <v>16106859000</v>
          </cell>
          <cell r="E55">
            <v>0</v>
          </cell>
          <cell r="F55">
            <v>16106859000</v>
          </cell>
          <cell r="G55">
            <v>16106859000</v>
          </cell>
        </row>
        <row r="56">
          <cell r="B56" t="str">
            <v>Ban quản lý khu vực phát triển đô thị Bắc Ninh</v>
          </cell>
          <cell r="C56" t="str">
            <v>3012731</v>
          </cell>
          <cell r="D56">
            <v>982065449000</v>
          </cell>
          <cell r="E56">
            <v>35633308000</v>
          </cell>
          <cell r="F56">
            <v>946432141000</v>
          </cell>
          <cell r="G56">
            <v>371658603000</v>
          </cell>
        </row>
        <row r="57">
          <cell r="B57" t="str">
            <v>Nguồn vốn đầu tư công KH đầu năm</v>
          </cell>
          <cell r="C57"/>
          <cell r="D57">
            <v>137165308000</v>
          </cell>
          <cell r="E57">
            <v>35633308000</v>
          </cell>
          <cell r="F57">
            <v>101532000000</v>
          </cell>
          <cell r="G57">
            <v>37867328400</v>
          </cell>
        </row>
        <row r="58">
          <cell r="B58" t="str">
            <v>Bổ sung có mục tiêu</v>
          </cell>
          <cell r="C58"/>
          <cell r="D58">
            <v>13936141000</v>
          </cell>
          <cell r="E58">
            <v>0</v>
          </cell>
          <cell r="F58">
            <v>13936141000</v>
          </cell>
          <cell r="G58">
            <v>4413478000</v>
          </cell>
        </row>
        <row r="59">
          <cell r="B59" t="str">
            <v>Vốn phục hồi KT-XH</v>
          </cell>
          <cell r="C59"/>
          <cell r="D59">
            <v>830964000000</v>
          </cell>
          <cell r="E59">
            <v>0</v>
          </cell>
          <cell r="F59">
            <v>830964000000</v>
          </cell>
          <cell r="G59">
            <v>329377796600</v>
          </cell>
        </row>
        <row r="60">
          <cell r="B60" t="str">
            <v>Ban quản lý dự án XD huyện Gia Bình</v>
          </cell>
          <cell r="C60" t="str">
            <v>3012641</v>
          </cell>
          <cell r="D60">
            <v>52459459000</v>
          </cell>
          <cell r="E60">
            <v>0</v>
          </cell>
          <cell r="F60">
            <v>52459459000</v>
          </cell>
          <cell r="G60">
            <v>42669049000</v>
          </cell>
        </row>
        <row r="61">
          <cell r="B61" t="str">
            <v>Nguồn vốn đầu tư công KH đầu năm</v>
          </cell>
          <cell r="C61"/>
          <cell r="D61">
            <v>52459459000</v>
          </cell>
          <cell r="E61">
            <v>0</v>
          </cell>
          <cell r="F61">
            <v>52459459000</v>
          </cell>
          <cell r="G61">
            <v>42669049000</v>
          </cell>
        </row>
        <row r="62">
          <cell r="B62" t="str">
            <v>Ban QLDA các công trình xây dựng thành phố Từ Sơn</v>
          </cell>
          <cell r="C62" t="str">
            <v>3012702</v>
          </cell>
          <cell r="D62">
            <v>1595000000</v>
          </cell>
          <cell r="E62">
            <v>0</v>
          </cell>
          <cell r="F62">
            <v>1595000000</v>
          </cell>
          <cell r="G62">
            <v>1135184000</v>
          </cell>
        </row>
        <row r="63">
          <cell r="B63" t="str">
            <v>Nguồn vốn đầu tư công KH đầu năm</v>
          </cell>
          <cell r="C63"/>
          <cell r="D63">
            <v>1595000000</v>
          </cell>
          <cell r="E63">
            <v>0</v>
          </cell>
          <cell r="F63">
            <v>1595000000</v>
          </cell>
          <cell r="G63">
            <v>1135184000</v>
          </cell>
        </row>
        <row r="64">
          <cell r="B64" t="str">
            <v>Bộ Chỉ huy quân sự tỉnh</v>
          </cell>
          <cell r="C64" t="str">
            <v>1053630</v>
          </cell>
          <cell r="D64">
            <v>30300060500</v>
          </cell>
          <cell r="E64">
            <v>0</v>
          </cell>
          <cell r="F64">
            <v>30300060500</v>
          </cell>
          <cell r="G64">
            <v>7126465801</v>
          </cell>
        </row>
        <row r="65">
          <cell r="B65" t="str">
            <v>Nguồn vốn đầu tư công KH đầu năm</v>
          </cell>
          <cell r="C65"/>
          <cell r="D65">
            <v>30300060500</v>
          </cell>
          <cell r="E65">
            <v>0</v>
          </cell>
          <cell r="F65">
            <v>30300060500</v>
          </cell>
          <cell r="G65">
            <v>7126465801</v>
          </cell>
        </row>
        <row r="66">
          <cell r="B66" t="str">
            <v>Công an tỉnh</v>
          </cell>
          <cell r="C66" t="str">
            <v>1053629</v>
          </cell>
          <cell r="D66">
            <v>117721298000</v>
          </cell>
          <cell r="E66">
            <v>0</v>
          </cell>
          <cell r="F66">
            <v>117721298000</v>
          </cell>
          <cell r="G66">
            <v>40021487800</v>
          </cell>
        </row>
        <row r="67">
          <cell r="B67" t="str">
            <v>Nguồn vốn đầu tư công KH đầu năm</v>
          </cell>
          <cell r="C67"/>
          <cell r="D67">
            <v>117721298000</v>
          </cell>
          <cell r="E67">
            <v>0</v>
          </cell>
          <cell r="F67">
            <v>117721298000</v>
          </cell>
          <cell r="G67">
            <v>40021487800</v>
          </cell>
        </row>
        <row r="68">
          <cell r="B68" t="str">
            <v>Sở Tư pháp</v>
          </cell>
          <cell r="C68">
            <v>1041096</v>
          </cell>
          <cell r="D68">
            <v>1354103000</v>
          </cell>
          <cell r="E68">
            <v>1354103000</v>
          </cell>
          <cell r="F68">
            <v>0</v>
          </cell>
          <cell r="G68">
            <v>0</v>
          </cell>
        </row>
        <row r="69">
          <cell r="B69" t="str">
            <v>Nguồn vốn đầu tư công KH đầu năm</v>
          </cell>
          <cell r="C69"/>
          <cell r="D69">
            <v>1354103000</v>
          </cell>
          <cell r="E69">
            <v>1354103000</v>
          </cell>
          <cell r="F69">
            <v>0</v>
          </cell>
          <cell r="G69">
            <v>0</v>
          </cell>
        </row>
        <row r="70">
          <cell r="B70" t="str">
            <v>Văn phòng tỉnh ủy</v>
          </cell>
          <cell r="C70"/>
          <cell r="D70">
            <v>2500000000</v>
          </cell>
          <cell r="E70">
            <v>0</v>
          </cell>
          <cell r="F70">
            <v>2500000000</v>
          </cell>
          <cell r="G70">
            <v>0</v>
          </cell>
        </row>
        <row r="71">
          <cell r="B71" t="str">
            <v>Nguồn vốn đầu tư công KH đầu năm</v>
          </cell>
          <cell r="C71"/>
          <cell r="D71">
            <v>2500000000</v>
          </cell>
          <cell r="E71">
            <v>0</v>
          </cell>
          <cell r="F71">
            <v>2500000000</v>
          </cell>
          <cell r="G71">
            <v>0</v>
          </cell>
        </row>
        <row r="72">
          <cell r="B72" t="str">
            <v>Thanh tra tỉnh</v>
          </cell>
          <cell r="C72" t="str">
            <v>1029075</v>
          </cell>
          <cell r="D72">
            <v>3369257000</v>
          </cell>
          <cell r="E72">
            <v>0</v>
          </cell>
          <cell r="F72">
            <v>3369257000</v>
          </cell>
          <cell r="G72">
            <v>2894747500</v>
          </cell>
        </row>
        <row r="73">
          <cell r="B73" t="str">
            <v>Nguồn vốn đầu tư công KH đầu năm</v>
          </cell>
          <cell r="C73"/>
          <cell r="D73">
            <v>3369257000</v>
          </cell>
          <cell r="E73">
            <v>0</v>
          </cell>
          <cell r="F73">
            <v>3369257000</v>
          </cell>
          <cell r="G73">
            <v>2894747500</v>
          </cell>
        </row>
        <row r="74">
          <cell r="B74" t="str">
            <v>Sở Văn hóa thể thao và du lịch Bắc Ninh</v>
          </cell>
          <cell r="C74">
            <v>1042932</v>
          </cell>
          <cell r="D74">
            <v>68936089000</v>
          </cell>
          <cell r="E74">
            <v>0</v>
          </cell>
          <cell r="F74">
            <v>68936089000</v>
          </cell>
          <cell r="G74">
            <v>48717696000</v>
          </cell>
        </row>
        <row r="75">
          <cell r="B75" t="str">
            <v>Nguồn vốn đầu tư công KH đầu năm</v>
          </cell>
          <cell r="C75"/>
          <cell r="D75">
            <v>57814089000</v>
          </cell>
          <cell r="E75">
            <v>0</v>
          </cell>
          <cell r="F75">
            <v>57814089000</v>
          </cell>
          <cell r="G75">
            <v>37595696000</v>
          </cell>
        </row>
        <row r="76">
          <cell r="B76" t="str">
            <v>Bổ sung có mục tiêu</v>
          </cell>
          <cell r="C76"/>
          <cell r="D76">
            <v>11122000000</v>
          </cell>
          <cell r="E76">
            <v>0</v>
          </cell>
          <cell r="F76">
            <v>11122000000</v>
          </cell>
          <cell r="G76">
            <v>11122000000</v>
          </cell>
        </row>
        <row r="77">
          <cell r="B77" t="str">
            <v>Ban tiếp công dân tỉnh</v>
          </cell>
          <cell r="C77" t="str">
            <v>1026795</v>
          </cell>
          <cell r="D77">
            <v>1035722000</v>
          </cell>
          <cell r="E77">
            <v>1035722000</v>
          </cell>
          <cell r="F77">
            <v>0</v>
          </cell>
          <cell r="G77">
            <v>485000000</v>
          </cell>
        </row>
        <row r="78">
          <cell r="B78" t="str">
            <v>Nguồn vốn đầu tư công KH đầu năm</v>
          </cell>
          <cell r="C78"/>
          <cell r="D78">
            <v>1035722000</v>
          </cell>
          <cell r="E78">
            <v>1035722000</v>
          </cell>
          <cell r="F78">
            <v>0</v>
          </cell>
          <cell r="G78">
            <v>485000000</v>
          </cell>
        </row>
        <row r="79">
          <cell r="B79" t="str">
            <v>Viện kiểm sát nhân dân tỉnh</v>
          </cell>
          <cell r="C79" t="str">
            <v>1008588</v>
          </cell>
          <cell r="D79">
            <v>4983000000</v>
          </cell>
          <cell r="E79">
            <v>0</v>
          </cell>
          <cell r="F79">
            <v>4983000000</v>
          </cell>
          <cell r="G79">
            <v>519898400</v>
          </cell>
        </row>
        <row r="80">
          <cell r="B80" t="str">
            <v>Nguồn vốn đầu tư công KH đầu năm</v>
          </cell>
          <cell r="C80"/>
          <cell r="D80">
            <v>4983000000</v>
          </cell>
          <cell r="E80">
            <v>0</v>
          </cell>
          <cell r="F80">
            <v>4983000000</v>
          </cell>
          <cell r="G80">
            <v>519898400</v>
          </cell>
        </row>
        <row r="81">
          <cell r="B81" t="str">
            <v>Bệnh viện Y học cổ truyền và phục hồi chức năng</v>
          </cell>
          <cell r="C81" t="str">
            <v>1063919</v>
          </cell>
          <cell r="D81">
            <v>4000000000</v>
          </cell>
          <cell r="E81">
            <v>0</v>
          </cell>
          <cell r="F81">
            <v>4000000000</v>
          </cell>
          <cell r="G81">
            <v>1894537000</v>
          </cell>
        </row>
        <row r="82">
          <cell r="B82" t="str">
            <v>Nguồn vốn đầu tư công KH đầu năm</v>
          </cell>
          <cell r="C82"/>
          <cell r="D82">
            <v>4000000000</v>
          </cell>
          <cell r="E82">
            <v>0</v>
          </cell>
          <cell r="F82">
            <v>4000000000</v>
          </cell>
          <cell r="G82">
            <v>1894537000</v>
          </cell>
        </row>
        <row r="83">
          <cell r="B83" t="str">
            <v>Tòa án nhân dân tỉnh Bắc Ninh</v>
          </cell>
          <cell r="C83" t="str">
            <v>1054970</v>
          </cell>
          <cell r="D83">
            <v>2684636000</v>
          </cell>
          <cell r="E83">
            <v>0</v>
          </cell>
          <cell r="F83">
            <v>2684636000</v>
          </cell>
          <cell r="G83">
            <v>0</v>
          </cell>
        </row>
        <row r="84">
          <cell r="B84" t="str">
            <v>Nguồn vốn đầu tư công KH đầu năm</v>
          </cell>
          <cell r="C84"/>
          <cell r="D84">
            <v>2684636000</v>
          </cell>
          <cell r="E84">
            <v>0</v>
          </cell>
          <cell r="F84">
            <v>2684636000</v>
          </cell>
          <cell r="G84">
            <v>0</v>
          </cell>
        </row>
        <row r="85">
          <cell r="C85"/>
          <cell r="D85">
            <v>0</v>
          </cell>
        </row>
        <row r="86">
          <cell r="D86"/>
        </row>
      </sheetData>
      <sheetData sheetId="2"/>
      <sheetData sheetId="3"/>
      <sheetData sheetId="4"/>
      <sheetData sheetId="5"/>
      <sheetData sheetId="6"/>
      <sheetData sheetId="7"/>
      <sheetData sheetId="8"/>
      <sheetData sheetId="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PLII"/>
    </sheetNames>
    <sheetDataSet>
      <sheetData sheetId="0">
        <row r="12">
          <cell r="C12" t="str">
            <v>Thành phố</v>
          </cell>
          <cell r="D12">
            <v>667863</v>
          </cell>
          <cell r="E12" t="str">
            <v/>
          </cell>
          <cell r="F12" t="str">
            <v/>
          </cell>
          <cell r="G12" t="str">
            <v/>
          </cell>
          <cell r="H12"/>
          <cell r="I12"/>
          <cell r="J12">
            <v>517891.37440600002</v>
          </cell>
          <cell r="K12">
            <v>0</v>
          </cell>
          <cell r="L12">
            <v>517891.37440600002</v>
          </cell>
          <cell r="M12">
            <v>314238.03570399998</v>
          </cell>
          <cell r="N12">
            <v>0</v>
          </cell>
        </row>
        <row r="13">
          <cell r="C13" t="str">
            <v>Huyện</v>
          </cell>
          <cell r="D13" t="str">
            <v/>
          </cell>
          <cell r="E13" t="str">
            <v/>
          </cell>
          <cell r="F13" t="str">
            <v/>
          </cell>
          <cell r="G13" t="str">
            <v/>
          </cell>
          <cell r="H13"/>
          <cell r="I13"/>
          <cell r="J13">
            <v>193038.91085700001</v>
          </cell>
          <cell r="K13"/>
          <cell r="L13">
            <v>193038.91085700001</v>
          </cell>
          <cell r="M13">
            <v>113868.025067</v>
          </cell>
          <cell r="N13"/>
        </row>
        <row r="14">
          <cell r="C14" t="str">
            <v>Xã</v>
          </cell>
          <cell r="D14" t="str">
            <v/>
          </cell>
          <cell r="E14" t="str">
            <v/>
          </cell>
          <cell r="F14" t="str">
            <v/>
          </cell>
          <cell r="G14" t="str">
            <v/>
          </cell>
          <cell r="H14"/>
          <cell r="I14"/>
          <cell r="J14">
            <v>324852.46354899998</v>
          </cell>
          <cell r="K14"/>
          <cell r="L14">
            <v>324852.46354899998</v>
          </cell>
          <cell r="M14">
            <v>200370.010637</v>
          </cell>
          <cell r="N14"/>
        </row>
        <row r="15">
          <cell r="C15" t="str">
            <v>Yên Phong</v>
          </cell>
          <cell r="D15">
            <v>317048</v>
          </cell>
          <cell r="E15" t="str">
            <v/>
          </cell>
          <cell r="F15" t="str">
            <v/>
          </cell>
          <cell r="G15" t="str">
            <v/>
          </cell>
          <cell r="H15"/>
          <cell r="I15"/>
          <cell r="J15">
            <v>313334.21008200001</v>
          </cell>
          <cell r="K15">
            <v>45912.211899000002</v>
          </cell>
          <cell r="L15">
            <v>267421.99818300002</v>
          </cell>
          <cell r="M15">
            <v>162993.90579700001</v>
          </cell>
          <cell r="N15">
            <v>17025.181</v>
          </cell>
        </row>
        <row r="16">
          <cell r="C16" t="str">
            <v>Huyện</v>
          </cell>
          <cell r="D16" t="str">
            <v/>
          </cell>
          <cell r="E16" t="str">
            <v/>
          </cell>
          <cell r="F16" t="str">
            <v/>
          </cell>
          <cell r="G16" t="str">
            <v/>
          </cell>
          <cell r="H16"/>
          <cell r="I16"/>
          <cell r="J16">
            <v>39599.263857999998</v>
          </cell>
          <cell r="K16">
            <v>4866.3370269999996</v>
          </cell>
          <cell r="L16">
            <v>34732.926830999997</v>
          </cell>
          <cell r="M16">
            <v>31151.147830999998</v>
          </cell>
          <cell r="N16">
            <v>4676.6559999999999</v>
          </cell>
        </row>
        <row r="17">
          <cell r="C17" t="str">
            <v>Xã</v>
          </cell>
          <cell r="D17" t="str">
            <v/>
          </cell>
          <cell r="E17" t="str">
            <v/>
          </cell>
          <cell r="F17" t="str">
            <v/>
          </cell>
          <cell r="G17" t="str">
            <v/>
          </cell>
          <cell r="H17"/>
          <cell r="I17"/>
          <cell r="J17">
            <v>273734.94622400001</v>
          </cell>
          <cell r="K17">
            <v>41045.874872</v>
          </cell>
          <cell r="L17">
            <v>232689.071352</v>
          </cell>
          <cell r="M17">
            <v>131842.757966</v>
          </cell>
          <cell r="N17">
            <v>12348.525</v>
          </cell>
        </row>
        <row r="18">
          <cell r="C18" t="str">
            <v>Lương Tài</v>
          </cell>
          <cell r="D18">
            <v>91661</v>
          </cell>
          <cell r="E18" t="str">
            <v/>
          </cell>
          <cell r="F18" t="str">
            <v/>
          </cell>
          <cell r="G18" t="str">
            <v/>
          </cell>
          <cell r="H18"/>
          <cell r="I18"/>
          <cell r="J18">
            <v>53900.427857999995</v>
          </cell>
          <cell r="K18">
            <v>4866.3370269999996</v>
          </cell>
          <cell r="L18">
            <v>49034.090830999994</v>
          </cell>
          <cell r="M18">
            <v>44877.720830999999</v>
          </cell>
          <cell r="N18">
            <v>4676.6559999999999</v>
          </cell>
        </row>
        <row r="19">
          <cell r="C19" t="str">
            <v>Huyện</v>
          </cell>
          <cell r="D19" t="str">
            <v/>
          </cell>
          <cell r="E19" t="str">
            <v/>
          </cell>
          <cell r="F19" t="str">
            <v/>
          </cell>
          <cell r="G19" t="str">
            <v/>
          </cell>
          <cell r="H19"/>
          <cell r="I19"/>
          <cell r="J19">
            <v>14301.164000000001</v>
          </cell>
          <cell r="K19"/>
          <cell r="L19">
            <v>14301.164000000001</v>
          </cell>
          <cell r="M19">
            <v>13711.874</v>
          </cell>
          <cell r="N19"/>
        </row>
        <row r="20">
          <cell r="C20" t="str">
            <v>Xã</v>
          </cell>
          <cell r="D20" t="str">
            <v/>
          </cell>
          <cell r="E20" t="str">
            <v/>
          </cell>
          <cell r="F20" t="str">
            <v/>
          </cell>
          <cell r="G20" t="str">
            <v/>
          </cell>
          <cell r="H20"/>
          <cell r="I20"/>
          <cell r="J20">
            <v>39599.263857999998</v>
          </cell>
          <cell r="K20">
            <v>4866.3370269999996</v>
          </cell>
          <cell r="L20">
            <v>34732.926830999997</v>
          </cell>
          <cell r="M20">
            <v>31165.846830999999</v>
          </cell>
          <cell r="N20">
            <v>4676.6559999999999</v>
          </cell>
        </row>
        <row r="21">
          <cell r="C21" t="str">
            <v>Tiên Du</v>
          </cell>
          <cell r="D21">
            <v>374500</v>
          </cell>
          <cell r="E21" t="str">
            <v/>
          </cell>
          <cell r="F21" t="str">
            <v/>
          </cell>
          <cell r="G21" t="str">
            <v/>
          </cell>
          <cell r="H21"/>
          <cell r="I21"/>
          <cell r="J21">
            <v>262141.87710899999</v>
          </cell>
          <cell r="K21">
            <v>56217.038109000001</v>
          </cell>
          <cell r="L21">
            <v>205924.83900000001</v>
          </cell>
          <cell r="M21">
            <v>185622.89773900001</v>
          </cell>
          <cell r="N21">
            <v>37039.206408999999</v>
          </cell>
        </row>
        <row r="22">
          <cell r="C22" t="str">
            <v>Huyện</v>
          </cell>
          <cell r="D22" t="str">
            <v/>
          </cell>
          <cell r="E22" t="str">
            <v/>
          </cell>
          <cell r="F22" t="str">
            <v/>
          </cell>
          <cell r="G22" t="str">
            <v/>
          </cell>
          <cell r="H22"/>
          <cell r="I22"/>
          <cell r="J22">
            <v>140062.802</v>
          </cell>
          <cell r="K22">
            <v>52589.302000000003</v>
          </cell>
          <cell r="L22">
            <v>87473.5</v>
          </cell>
          <cell r="M22">
            <v>92683.566600000006</v>
          </cell>
          <cell r="N22">
            <v>33870.054100000001</v>
          </cell>
        </row>
        <row r="23">
          <cell r="C23" t="str">
            <v>Xã</v>
          </cell>
          <cell r="D23" t="str">
            <v/>
          </cell>
          <cell r="E23" t="str">
            <v/>
          </cell>
          <cell r="F23" t="str">
            <v/>
          </cell>
          <cell r="G23" t="str">
            <v/>
          </cell>
          <cell r="H23"/>
          <cell r="I23"/>
          <cell r="J23">
            <v>122079.075109</v>
          </cell>
          <cell r="K23">
            <v>3627.7361089999999</v>
          </cell>
          <cell r="L23">
            <v>118451.33900000001</v>
          </cell>
          <cell r="M23">
            <v>92939.331139000002</v>
          </cell>
          <cell r="N23">
            <v>3169.1523090000001</v>
          </cell>
        </row>
        <row r="24">
          <cell r="C24" t="str">
            <v>Quế Võ</v>
          </cell>
          <cell r="D24">
            <v>275483</v>
          </cell>
          <cell r="E24" t="str">
            <v/>
          </cell>
          <cell r="F24" t="str">
            <v/>
          </cell>
          <cell r="G24" t="str">
            <v/>
          </cell>
          <cell r="H24"/>
          <cell r="I24"/>
          <cell r="J24">
            <v>486632.277352</v>
          </cell>
          <cell r="K24">
            <v>29492.19801</v>
          </cell>
          <cell r="L24">
            <v>457140.07934200001</v>
          </cell>
          <cell r="M24">
            <v>337321.10340199998</v>
          </cell>
          <cell r="N24">
            <v>15944.288477</v>
          </cell>
        </row>
        <row r="25">
          <cell r="C25" t="str">
            <v>Huyện</v>
          </cell>
          <cell r="D25" t="str">
            <v/>
          </cell>
          <cell r="E25" t="str">
            <v/>
          </cell>
          <cell r="F25" t="str">
            <v/>
          </cell>
          <cell r="G25" t="str">
            <v/>
          </cell>
          <cell r="H25"/>
          <cell r="I25"/>
          <cell r="J25">
            <v>141688.786055</v>
          </cell>
          <cell r="K25">
            <v>1311.4394</v>
          </cell>
          <cell r="L25">
            <v>140377.346655</v>
          </cell>
          <cell r="M25">
            <v>73025.322673000002</v>
          </cell>
          <cell r="N25">
            <v>1439.9123999999999</v>
          </cell>
        </row>
        <row r="26">
          <cell r="C26" t="str">
            <v>Xã</v>
          </cell>
          <cell r="D26" t="str">
            <v/>
          </cell>
          <cell r="E26" t="str">
            <v/>
          </cell>
          <cell r="F26" t="str">
            <v/>
          </cell>
          <cell r="G26" t="str">
            <v/>
          </cell>
          <cell r="H26"/>
          <cell r="I26"/>
          <cell r="J26">
            <v>344943.49129699997</v>
          </cell>
          <cell r="K26">
            <v>28180.758610000001</v>
          </cell>
          <cell r="L26">
            <v>316762.73268700001</v>
          </cell>
          <cell r="M26">
            <v>264295.78072899999</v>
          </cell>
          <cell r="N26">
            <v>14504.376077000001</v>
          </cell>
        </row>
        <row r="27">
          <cell r="C27" t="str">
            <v>Thuận Thành</v>
          </cell>
          <cell r="D27">
            <v>733540</v>
          </cell>
          <cell r="E27" t="str">
            <v/>
          </cell>
          <cell r="F27" t="str">
            <v/>
          </cell>
          <cell r="G27" t="str">
            <v/>
          </cell>
          <cell r="H27"/>
          <cell r="I27"/>
          <cell r="J27">
            <v>178098.59990600002</v>
          </cell>
          <cell r="K27">
            <v>0</v>
          </cell>
          <cell r="L27">
            <v>178098.59990600002</v>
          </cell>
          <cell r="M27">
            <v>173458.60704600002</v>
          </cell>
          <cell r="N27">
            <v>0</v>
          </cell>
        </row>
        <row r="28">
          <cell r="C28" t="str">
            <v>Huyện</v>
          </cell>
          <cell r="D28" t="str">
            <v/>
          </cell>
          <cell r="E28" t="str">
            <v/>
          </cell>
          <cell r="F28" t="str">
            <v/>
          </cell>
          <cell r="G28" t="str">
            <v/>
          </cell>
          <cell r="H28"/>
          <cell r="I28"/>
          <cell r="J28">
            <v>82664.079926000006</v>
          </cell>
          <cell r="K28"/>
          <cell r="L28">
            <v>82664.079926000006</v>
          </cell>
          <cell r="M28">
            <v>81935.856725999998</v>
          </cell>
          <cell r="N28"/>
        </row>
        <row r="29">
          <cell r="C29" t="str">
            <v>Xã</v>
          </cell>
          <cell r="D29" t="str">
            <v/>
          </cell>
          <cell r="E29" t="str">
            <v/>
          </cell>
          <cell r="F29" t="str">
            <v/>
          </cell>
          <cell r="G29" t="str">
            <v/>
          </cell>
          <cell r="H29"/>
          <cell r="I29"/>
          <cell r="J29">
            <v>95434.519979999997</v>
          </cell>
          <cell r="K29"/>
          <cell r="L29">
            <v>95434.519979999997</v>
          </cell>
          <cell r="M29">
            <v>91522.750320000006</v>
          </cell>
          <cell r="N29"/>
        </row>
        <row r="30">
          <cell r="C30" t="str">
            <v>Từ Sơn</v>
          </cell>
          <cell r="D30">
            <v>375576</v>
          </cell>
          <cell r="E30" t="str">
            <v/>
          </cell>
          <cell r="F30" t="str">
            <v/>
          </cell>
          <cell r="G30" t="str">
            <v/>
          </cell>
          <cell r="H30"/>
          <cell r="I30"/>
          <cell r="J30">
            <v>301530.35827900004</v>
          </cell>
          <cell r="K30">
            <v>10065.281149</v>
          </cell>
          <cell r="L30">
            <v>291465.07712999999</v>
          </cell>
          <cell r="M30">
            <v>262724.73345499998</v>
          </cell>
          <cell r="N30">
            <v>3378.4227649999998</v>
          </cell>
        </row>
        <row r="31">
          <cell r="C31" t="str">
            <v>Huyện</v>
          </cell>
          <cell r="D31" t="str">
            <v/>
          </cell>
          <cell r="E31" t="str">
            <v/>
          </cell>
          <cell r="F31" t="str">
            <v/>
          </cell>
          <cell r="G31" t="str">
            <v/>
          </cell>
          <cell r="H31"/>
          <cell r="I31"/>
          <cell r="J31">
            <v>115696.6201</v>
          </cell>
          <cell r="K31"/>
          <cell r="L31">
            <v>115696.6201</v>
          </cell>
          <cell r="M31">
            <v>112787.4961</v>
          </cell>
          <cell r="N31"/>
        </row>
        <row r="32">
          <cell r="C32" t="str">
            <v>Xã</v>
          </cell>
          <cell r="D32" t="str">
            <v/>
          </cell>
          <cell r="E32" t="str">
            <v/>
          </cell>
          <cell r="F32" t="str">
            <v/>
          </cell>
          <cell r="G32" t="str">
            <v/>
          </cell>
          <cell r="H32"/>
          <cell r="I32"/>
          <cell r="J32">
            <v>185833.73817900001</v>
          </cell>
          <cell r="K32">
            <v>10065.281149</v>
          </cell>
          <cell r="L32">
            <v>175768.45702999999</v>
          </cell>
          <cell r="M32">
            <v>149937.23735499999</v>
          </cell>
          <cell r="N32">
            <v>3378.4227649999998</v>
          </cell>
        </row>
        <row r="33">
          <cell r="C33" t="str">
            <v>Gia Bình</v>
          </cell>
          <cell r="D33">
            <v>221941</v>
          </cell>
          <cell r="E33" t="str">
            <v/>
          </cell>
          <cell r="F33" t="str">
            <v/>
          </cell>
          <cell r="G33" t="str">
            <v/>
          </cell>
          <cell r="H33"/>
          <cell r="I33"/>
          <cell r="J33">
            <v>173994.09507899999</v>
          </cell>
          <cell r="K33">
            <v>0</v>
          </cell>
          <cell r="L33">
            <v>173994.09507899999</v>
          </cell>
          <cell r="M33">
            <v>135240.104998</v>
          </cell>
          <cell r="N33">
            <v>0</v>
          </cell>
        </row>
        <row r="34">
          <cell r="C34" t="str">
            <v>Huyện</v>
          </cell>
          <cell r="D34" t="str">
            <v/>
          </cell>
          <cell r="E34" t="str">
            <v/>
          </cell>
          <cell r="F34" t="str">
            <v/>
          </cell>
          <cell r="G34" t="str">
            <v/>
          </cell>
          <cell r="H34"/>
          <cell r="I34"/>
          <cell r="J34">
            <v>69925.603000000003</v>
          </cell>
          <cell r="K34"/>
          <cell r="L34">
            <v>69925.603000000003</v>
          </cell>
          <cell r="M34">
            <v>55163.881159999997</v>
          </cell>
          <cell r="N34"/>
        </row>
        <row r="35">
          <cell r="C35" t="str">
            <v>Xã</v>
          </cell>
          <cell r="D35" t="str">
            <v/>
          </cell>
          <cell r="E35" t="str">
            <v/>
          </cell>
          <cell r="F35" t="str">
            <v/>
          </cell>
          <cell r="G35" t="str">
            <v/>
          </cell>
          <cell r="H35"/>
          <cell r="I35"/>
          <cell r="J35">
            <v>104068.492079</v>
          </cell>
          <cell r="K35"/>
          <cell r="L35">
            <v>104068.492079</v>
          </cell>
          <cell r="M35">
            <v>80076.223838000005</v>
          </cell>
          <cell r="N35"/>
        </row>
        <row r="36">
          <cell r="C36" t="str">
            <v>TỔNG</v>
          </cell>
          <cell r="D36">
            <v>3057612</v>
          </cell>
          <cell r="E36"/>
          <cell r="F36"/>
          <cell r="G36"/>
          <cell r="H36"/>
          <cell r="I36"/>
          <cell r="J36">
            <v>2287523.2200710005</v>
          </cell>
          <cell r="K36">
            <v>146553.06619399998</v>
          </cell>
          <cell r="L36">
            <v>2140970.1538770003</v>
          </cell>
          <cell r="M36">
            <v>1616477.108972</v>
          </cell>
          <cell r="N36">
            <v>78063.754650999996</v>
          </cell>
        </row>
      </sheetData>
      <sheetData sheetId="1"/>
      <sheetData sheetId="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1.23"/>
      <sheetName val="24.02.23"/>
      <sheetName val="28.02"/>
      <sheetName val="7.03.2023"/>
      <sheetName val="17.3.2023"/>
      <sheetName val="24.3.23"/>
      <sheetName val="30.03.23"/>
      <sheetName val="5.4.23"/>
      <sheetName val="10.4.23"/>
      <sheetName val="12.4.23"/>
      <sheetName val="19.4.23"/>
      <sheetName val="26.4.23"/>
      <sheetName val="4.5.23"/>
      <sheetName val="15.5.23"/>
      <sheetName val="18.5.23"/>
      <sheetName val="24.5.23"/>
      <sheetName val="25.5.23 "/>
      <sheetName val="15.06.23"/>
      <sheetName val="29.06.23"/>
      <sheetName val="30.06.23 "/>
      <sheetName val="12072023"/>
      <sheetName val="17072023"/>
      <sheetName val="21072023"/>
      <sheetName val="27072023"/>
      <sheetName val="31072023"/>
      <sheetName val="010820223"/>
      <sheetName val="14082023"/>
      <sheetName val="21082023"/>
      <sheetName val="31082023"/>
      <sheetName val="05092023"/>
      <sheetName val="12092023"/>
      <sheetName val="18092023"/>
      <sheetName val="25092023"/>
      <sheetName val="02102023"/>
      <sheetName val="09102023"/>
      <sheetName val="16102023"/>
      <sheetName val="23102023"/>
      <sheetName val="01112023"/>
      <sheetName val="06112023"/>
      <sheetName val="13112023"/>
      <sheetName val="17112023"/>
      <sheetName val="24112023"/>
      <sheetName val="TIỀN ĐẤT CÁC HUYỆN 2023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A3"/>
          <cell r="B3" t="str">
            <v>Huyện</v>
          </cell>
          <cell r="C3">
            <v>49094.017952000002</v>
          </cell>
          <cell r="D3">
            <v>31571.778867000001</v>
          </cell>
        </row>
        <row r="4">
          <cell r="A4"/>
          <cell r="B4" t="str">
            <v>Xã</v>
          </cell>
          <cell r="C4">
            <v>324852.46354899998</v>
          </cell>
          <cell r="D4">
            <v>200370.010637</v>
          </cell>
        </row>
        <row r="5">
          <cell r="A5" t="str">
            <v>Thành phố</v>
          </cell>
          <cell r="B5" t="str">
            <v>Cộng</v>
          </cell>
          <cell r="C5">
            <v>373946.481501</v>
          </cell>
          <cell r="D5">
            <v>231941.78950399999</v>
          </cell>
        </row>
        <row r="6">
          <cell r="A6"/>
          <cell r="B6" t="str">
            <v>Huyện</v>
          </cell>
          <cell r="C6">
            <v>9436.8978310000002</v>
          </cell>
          <cell r="D6">
            <v>9431.3148309999997</v>
          </cell>
        </row>
        <row r="7">
          <cell r="A7"/>
          <cell r="B7" t="str">
            <v>Xã</v>
          </cell>
          <cell r="C7">
            <v>155624.83204499999</v>
          </cell>
          <cell r="D7">
            <v>61294.501627999998</v>
          </cell>
        </row>
        <row r="8">
          <cell r="A8" t="str">
            <v>Yên Phong</v>
          </cell>
          <cell r="B8" t="str">
            <v>Cộng</v>
          </cell>
          <cell r="C8">
            <v>165061.729876</v>
          </cell>
          <cell r="D8">
            <v>70725.816458999994</v>
          </cell>
        </row>
        <row r="9">
          <cell r="A9"/>
          <cell r="B9" t="str">
            <v>Huyện</v>
          </cell>
          <cell r="C9"/>
          <cell r="D9"/>
        </row>
        <row r="10">
          <cell r="A10"/>
          <cell r="B10" t="str">
            <v>Xã</v>
          </cell>
          <cell r="C10">
            <v>8825.2580999999991</v>
          </cell>
          <cell r="D10">
            <v>7525</v>
          </cell>
        </row>
        <row r="11">
          <cell r="A11" t="str">
            <v>Tiên Du</v>
          </cell>
          <cell r="B11" t="str">
            <v>Cộng</v>
          </cell>
          <cell r="C11">
            <v>8825.2580999999991</v>
          </cell>
          <cell r="D11">
            <v>7525</v>
          </cell>
        </row>
        <row r="12">
          <cell r="A12"/>
          <cell r="B12" t="str">
            <v>Huyện</v>
          </cell>
          <cell r="C12">
            <v>78242.681299999997</v>
          </cell>
          <cell r="D12">
            <v>16531.885999999999</v>
          </cell>
        </row>
        <row r="13">
          <cell r="A13"/>
          <cell r="B13" t="str">
            <v>Xã</v>
          </cell>
          <cell r="C13">
            <v>255864.414628</v>
          </cell>
          <cell r="D13">
            <v>198690.817928</v>
          </cell>
        </row>
        <row r="14">
          <cell r="A14" t="str">
            <v>Quế Võ</v>
          </cell>
          <cell r="B14" t="str">
            <v>Cộng</v>
          </cell>
          <cell r="C14">
            <v>334107.095928</v>
          </cell>
          <cell r="D14">
            <v>215222.703928</v>
          </cell>
        </row>
        <row r="15">
          <cell r="A15"/>
          <cell r="B15" t="str">
            <v>Huyện</v>
          </cell>
          <cell r="C15">
            <v>2512.3290000000002</v>
          </cell>
          <cell r="D15">
            <v>2512.3290000000002</v>
          </cell>
        </row>
        <row r="16">
          <cell r="A16"/>
          <cell r="B16" t="str">
            <v>Xã</v>
          </cell>
          <cell r="C16">
            <v>1900</v>
          </cell>
          <cell r="D16">
            <v>1900</v>
          </cell>
        </row>
        <row r="17">
          <cell r="A17" t="str">
            <v>Thuận Thành</v>
          </cell>
          <cell r="B17" t="str">
            <v>Cộng</v>
          </cell>
          <cell r="C17">
            <v>4412.3289999999997</v>
          </cell>
          <cell r="D17">
            <v>4412.3289999999997</v>
          </cell>
        </row>
        <row r="18">
          <cell r="A18"/>
          <cell r="B18" t="str">
            <v>Huyện</v>
          </cell>
          <cell r="C18">
            <v>28702.4303</v>
          </cell>
          <cell r="D18">
            <v>27494.962299999999</v>
          </cell>
        </row>
        <row r="19">
          <cell r="A19"/>
          <cell r="B19" t="str">
            <v>Xã</v>
          </cell>
          <cell r="C19">
            <v>93546.62053</v>
          </cell>
          <cell r="D19">
            <v>93123.350090000007</v>
          </cell>
        </row>
        <row r="20">
          <cell r="A20" t="str">
            <v>Từ Sơn</v>
          </cell>
          <cell r="B20" t="str">
            <v>Cộng</v>
          </cell>
          <cell r="C20">
            <v>122249.05082999999</v>
          </cell>
          <cell r="D20">
            <v>120618.31239000001</v>
          </cell>
        </row>
        <row r="21">
          <cell r="A21"/>
          <cell r="B21" t="str">
            <v>Huyện</v>
          </cell>
          <cell r="C21">
            <v>3531.5549999999998</v>
          </cell>
          <cell r="D21">
            <v>3361.5321600000002</v>
          </cell>
        </row>
        <row r="22">
          <cell r="A22"/>
          <cell r="B22" t="str">
            <v>Xã</v>
          </cell>
          <cell r="C22">
            <v>20189.221000000001</v>
          </cell>
          <cell r="D22">
            <v>19001.221000000001</v>
          </cell>
        </row>
        <row r="23">
          <cell r="A23" t="str">
            <v>Gia Bình</v>
          </cell>
          <cell r="B23" t="str">
            <v>Cộng</v>
          </cell>
          <cell r="C23">
            <v>23720.776000000002</v>
          </cell>
          <cell r="D23">
            <v>22362.75316</v>
          </cell>
        </row>
        <row r="24">
          <cell r="A24" t="str">
            <v>TỔNG CỘNG</v>
          </cell>
          <cell r="B24"/>
          <cell r="C24">
            <v>1032322.7212349999</v>
          </cell>
          <cell r="D24">
            <v>672808.70444099989</v>
          </cell>
        </row>
      </sheetData>
      <sheetData sheetId="4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PL B.03b"/>
    </sheetNames>
    <sheetDataSet>
      <sheetData sheetId="0" refreshError="1"/>
      <sheetData sheetId="1" refreshError="1">
        <row r="32">
          <cell r="AE32">
            <v>250708.833568</v>
          </cell>
          <cell r="AM32">
            <v>58505</v>
          </cell>
        </row>
        <row r="38">
          <cell r="V38">
            <v>338687.67426230002</v>
          </cell>
          <cell r="AD38">
            <v>543561.27372070006</v>
          </cell>
        </row>
        <row r="46">
          <cell r="AD46">
            <v>42493.201746999999</v>
          </cell>
          <cell r="AL46">
            <v>144904.09819479825</v>
          </cell>
        </row>
        <row r="47">
          <cell r="AC47">
            <v>297609</v>
          </cell>
        </row>
        <row r="48">
          <cell r="AD48">
            <v>13393.263000000001</v>
          </cell>
          <cell r="AL48">
            <v>54925.829000000005</v>
          </cell>
        </row>
        <row r="59">
          <cell r="AL59">
            <v>56913.997600000002</v>
          </cell>
        </row>
        <row r="70">
          <cell r="AD70">
            <v>27996</v>
          </cell>
          <cell r="AL70">
            <v>17731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do"/>
      <sheetName val="T.toan"/>
      <sheetName val="EIRR"/>
      <sheetName val="Cp&gt;20"/>
      <sheetName val="EIRR&gt; 2"/>
      <sheetName val="Ln&lt;10"/>
      <sheetName val="EIRR&lt; 1"/>
      <sheetName val="Ln&lt;20"/>
      <sheetName val="EIRR&lt;2"/>
      <sheetName val="Cp&gt;10-Ln&lt;10"/>
      <sheetName val="EIRR&gt;1&lt;1"/>
    </sheetNames>
    <sheetDataSet>
      <sheetData sheetId="0" refreshError="1"/>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JD"/>
      <sheetName val="BXLDL"/>
      <sheetName val="CPTNo"/>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t4"/>
      <sheetName val="?"/>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________BLD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Lç khoan LK1"/>
      <sheetName val="LME"/>
      <sheetName val="Aux"/>
      <sheetName val="Detailed"/>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0__x0000__x0000__x0000__x0000__x0000__x0000__x0000__(2_"/>
      <sheetName val="KKKKKKKK_(2)"/>
      <sheetName val="????????_(2?"/>
      <sheetName val="[DT32.xls][DT32.xls]Nhan cong`#"/>
      <sheetName val="[DT32.xls][DT32.xls]Nha_x000e_ cong`#"/>
      <sheetName val="[DT32.xls][DT32.xls]Nhan cong`_x0003_"/>
      <sheetName val="[DT32.xls][DT32.xls]Nhan_cong`#"/>
      <sheetName val="[DT32.xls][DT32.xls]Nha_cong`#/"/>
      <sheetName val="[DT32.xls]Nhan cong`#/.g"/>
      <sheetName val="[DT32.xls]Nha_x000e_ cong`#/.g"/>
      <sheetName val="[DT32.xls]Nhan cong`_x0003_/.g"/>
      <sheetName val="[DT32.xls]Nhan_cong`#/_g"/>
      <sheetName val="[DT32.xls]Nha_cong`#/_g"/>
      <sheetName val="Loading"/>
      <sheetName val="KHOANDC"/>
      <sheetName val="P¤To"/>
      <sheetName val="KS1"/>
      <sheetName val="KS3"/>
      <sheetName val="?__?t4"/>
      <sheetName val="[DT32.xls][DT32.xls][DT32.xls]N"/>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THKP"/>
      <sheetName val="_x005f_x0000__x005f_x0000__x005f_x0000__x005f_x0000__x0"/>
      <sheetName val="Gia vat tu"/>
      <sheetName val="thag-go"/>
      <sheetName val="[DT32.xls][DT32.xls]Nha_x005f_x000e_ "/>
      <sheetName val="[DT32.xls][DT32.xls]Nhan cong`_"/>
      <sheetName val="_x0004_?"/>
      <sheetName val="KLHT"/>
      <sheetName val="_________(2)"/>
      <sheetName val="[DT32.xls]Nha_x005f_x000e_ cong`#/.g"/>
      <sheetName val="[DT32.xls]Nhan cong`_x005f_x0003_/.g"/>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X2.xls_x0002_??ND_x0002_"/>
      <sheetName val="BL.A1.8-1350"/>
      <sheetName val="????????_(2_"/>
      <sheetName val="Thuc thanh"/>
      <sheetName val="KKKKKKKK_(2?"/>
      <sheetName val="KKKKKKKK_(2_"/>
      <sheetName val="_________(2_"/>
      <sheetName val="THPD ±µ_x005f_x0008_&quot;"/>
      <sheetName val="THPD ±µ_x005f_x0008_&quot;___"/>
      <sheetName val="__x005f_x0010______"/>
      <sheetName val="TTDZ22"/>
      <sheetName val="[DT32.xls][DT32.xls]Nhan_cong`/"/>
      <sheetName val="[DT32.xls]Nhan_cong`#/_g1"/>
      <sheetName val="[DT32.xls]Nhan_cong`/_g"/>
      <sheetName val="Sh_x0003__x0000__x0000__x0000__x0000__x0000__x0000__x0000__x0000__x0000__x0000__x0001__x0000_뺔˖_x0000__x0004__x0000__x0000__x0000__x0000__x0000__x0000_ᮼ˗_x0000__x0000__x0000__x0000_"/>
      <sheetName val="_x0004__"/>
      <sheetName val="_DT32.xls_Nha_x005f_x000e_ cong`#_.g"/>
      <sheetName val="_DT32.xls_Nhan cong`_x005f_x0003__.g"/>
      <sheetName val="LEGEND"/>
      <sheetName val="Du_lieu"/>
      <sheetName val="KH-Q1,Q2,01"/>
      <sheetName val="_DT32.xls__DT32.xls_Nha_x005f_x000e_ "/>
      <sheetName val="NhanCong"/>
      <sheetName val="Config"/>
      <sheetName val="QD957"/>
      <sheetName val="MTL(AG)"/>
      <sheetName val="PTCT"/>
      <sheetName val="TDinh"/>
      <sheetName val="nc-m"/>
      <sheetName val="luong thang 13"/>
      <sheetName val="Songay LV VP"/>
      <sheetName val="GIAVLIEU"/>
      <sheetName val="SILICATE"/>
      <sheetName val="VH"/>
      <sheetName val="CT_x0002_?"/>
      <sheetName val="Du toan"/>
      <sheetName val="Bảng nhân công"/>
      <sheetName val="Ts"/>
      <sheetName val="_DT32.xls__DT32.xls_Nhan cong`_"/>
      <sheetName val="tsc"/>
      <sheetName val="GTXL1"/>
      <sheetName val="DT"/>
      <sheetName val="VTTN"/>
      <sheetName val="VT"/>
      <sheetName val="XXX??XXX"/>
      <sheetName val="Quantity"/>
      <sheetName val="Keothep"/>
      <sheetName val="THPD ±µ_x0008_&quot;"/>
      <sheetName val="_x0004_"/>
      <sheetName val=" (2)"/>
      <sheetName val=" (2?"/>
      <sheetName val="_x0010_*_x0000_'"/>
      <sheetName val=" (2_"/>
      <sheetName val="_(2)"/>
      <sheetName val="NC TT01-2015"/>
      <sheetName val="BCDTK"/>
      <sheetName val="soktmay"/>
      <sheetName val="CT_x0002_"/>
      <sheetName val="_(2?"/>
      <sheetName val="_(2_"/>
      <sheetName val="chu chu²_x0000__x0000_"/>
      <sheetName val="Chart1_x0015__x0000__x0000_Chi phi khac 4.3KH-CP_x0008_"/>
      <sheetName val="CT -THVLNC"/>
      <sheetName val="XL4Poppy_(2?1"/>
      <sheetName val="Chiet_tinh_dz351"/>
      <sheetName val="XL4Poppy_(2_1"/>
      <sheetName val="Chi_phi_khac_4_3KH-CP"/>
      <sheetName val="DAMNEN_KHONG_HC"/>
      <sheetName val="DAM_NEN_HC"/>
      <sheetName val="Nhatkychung_-_cu"/>
      <sheetName val="chu_chuong"/>
      <sheetName val="XL4Po`py_(2?"/>
      <sheetName val="CHT"/>
      <sheetName val="_(2)1"/>
      <sheetName val="Quan_Ly_Ban_Ve_TKTC"/>
      <sheetName val="THPD_±µ&quot;"/>
      <sheetName val="T_NG_HOP_VL-NC_TT"/>
      <sheetName val="2______0"/>
      <sheetName val="XL4Po`py_(2䀁"/>
      <sheetName val="nhan_cong"/>
      <sheetName val="MC"/>
      <sheetName val="*'"/>
      <sheetName val="5%"/>
      <sheetName val="_x0010_*?'"/>
      <sheetName val="TTVanChuyen"/>
      <sheetName val="_x0010__"/>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00__x0000__x0000__x0000__x0"/>
      <sheetName val="XXXXXXX_x0018_"/>
      <sheetName val="XXX೼X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sheetData sheetId="528"/>
      <sheetData sheetId="529" refreshError="1"/>
      <sheetData sheetId="530"/>
      <sheetData sheetId="531"/>
      <sheetData sheetId="532"/>
      <sheetData sheetId="533"/>
      <sheetData sheetId="534"/>
      <sheetData sheetId="535"/>
      <sheetData sheetId="536" refreshError="1"/>
      <sheetData sheetId="537" refreshError="1"/>
      <sheetData sheetId="538" refreshError="1"/>
      <sheetData sheetId="539"/>
      <sheetData sheetId="540"/>
      <sheetData sheetId="541" refreshError="1"/>
      <sheetData sheetId="542" refreshError="1"/>
      <sheetData sheetId="543"/>
      <sheetData sheetId="544"/>
      <sheetData sheetId="545"/>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refreshError="1"/>
      <sheetData sheetId="561" refreshError="1"/>
      <sheetData sheetId="562" refreshError="1"/>
      <sheetData sheetId="563" refreshError="1"/>
      <sheetData sheetId="564" refreshError="1"/>
      <sheetData sheetId="56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Sheet3"/>
      <sheetName val="NhanCong"/>
      <sheetName val="Ts"/>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__-BLDG"/>
      <sheetName val="NC"/>
      <sheetName val="Bia"/>
      <sheetName val="Sheet1"/>
      <sheetName val="A1.8 NhIII (1050k)"/>
      <sheetName val="Nhan cong nhom I"/>
      <sheetName val="Luong TT05"/>
      <sheetName val="10_VC đ. ngắn"/>
      <sheetName val="DATA"/>
      <sheetName val="luong"/>
      <sheetName val="ND"/>
      <sheetName val="Chiet tinh"/>
      <sheetName val="gVL"/>
      <sheetName val="san dao"/>
      <sheetName val="Ty le"/>
      <sheetName val="Chi ti?t Goc -AB"/>
      <sheetName val="KH tai chinh khoa san"/>
      <sheetName val="BG"/>
      <sheetName val="B-B"/>
      <sheetName val="Chenh lech vat tu"/>
      <sheetName val="Chiet tinh dz35"/>
      <sheetName val="TH"/>
      <sheetName val="PNT-QUOT-#3"/>
      <sheetName val="COAT&amp;WRAP-QIOT-#3"/>
      <sheetName val="TTVanChuyen"/>
      <sheetName val="CT -THVLNC"/>
      <sheetName val="Equipment"/>
      <sheetName val="DT_THAU"/>
      <sheetName val="DGVL"/>
      <sheetName val="MAIN GATE HOUSE"/>
      <sheetName val="THCP Lap dat"/>
      <sheetName val="THCP xay dung"/>
      <sheetName val="Don gia XD"/>
      <sheetName val="Du toan XD"/>
      <sheetName val="NC+MTC"/>
      <sheetName val="RAB AR&amp;STR"/>
      <sheetName val="125x125"/>
      <sheetName val="THKL"/>
      <sheetName val="00000000"/>
      <sheetName val="10000000"/>
      <sheetName val="68-69"/>
      <sheetName val="Chi tiet ranh"/>
      <sheetName val="Duong Ngang"/>
      <sheetName val="San gia co"/>
      <sheetName val="Bien Bao"/>
      <sheetName val="Coc tieu - Coc H"/>
      <sheetName val="Chi ti_t Goc -AB"/>
      <sheetName val="Luong A3"/>
      <sheetName val="Luong TT01"/>
      <sheetName val="DG_TN TB LE (2)"/>
      <sheetName val="GiaVT"/>
      <sheetName val="Bang cap"/>
      <sheetName val="Electrical Breakdown"/>
      <sheetName val="NOTE"/>
      <sheetName val="TN"/>
      <sheetName val="Canopy,SS5"/>
      <sheetName val="Vat tu"/>
      <sheetName val="Canopy,SS5 (2)"/>
      <sheetName val="Rate"/>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DGCT"/>
      <sheetName val="vlieu"/>
      <sheetName val="NC "/>
      <sheetName val="C.BI DAO"/>
      <sheetName val="RFI-1"/>
      <sheetName val="Cp&gt;10-Ln&lt;10"/>
      <sheetName val="Ln&lt;20"/>
      <sheetName val="EIRR&gt;1&lt;1"/>
      <sheetName val="EIRR&gt; 2"/>
      <sheetName val="EIRR&lt;2"/>
      <sheetName val="Luong BN"/>
      <sheetName val="Luong TB"/>
      <sheetName val="Ca may TB"/>
      <sheetName val="Máy BN"/>
      <sheetName val="KH-Q1,Q2,01"/>
      <sheetName val="macBT"/>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Tien do TV"/>
      <sheetName val="Config"/>
      <sheetName val="CP Du phong"/>
      <sheetName val="Tong hop kinh phi"/>
      <sheetName val="THDT goi thau TB"/>
      <sheetName val="QD79"/>
      <sheetName val="PTDG "/>
      <sheetName val="AASHTO92"/>
      <sheetName val="Lương"/>
      <sheetName val="Ca máy"/>
      <sheetName val="TH khối lượng phải làm"/>
      <sheetName val="THCP Tuyen"/>
      <sheetName val="PT_ksat"/>
      <sheetName val="LUONG_KS"/>
      <sheetName val="CT DZ"/>
      <sheetName val="TNHC"/>
      <sheetName val="CT Thang Mo"/>
      <sheetName val="CT  PL"/>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THDG"/>
      <sheetName val="DLN"/>
      <sheetName val="ELEC"/>
      <sheetName val="Maker List"/>
      <sheetName val="REQUEST BUILDER"/>
      <sheetName val="TTDZ22"/>
      <sheetName val="Thuc thanh"/>
      <sheetName val="DAU VAO"/>
      <sheetName val="5.Khoan"/>
      <sheetName val="1. TH"/>
      <sheetName val="3.1.1"/>
      <sheetName val="3.1.4"/>
      <sheetName val="2.5.1"/>
      <sheetName val="4.1.1"/>
      <sheetName val="4.3.2"/>
      <sheetName val="2.3.3"/>
      <sheetName val="5.3.1"/>
      <sheetName val="2.4.3"/>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o cao"/>
      <sheetName val="GVL-tuyến"/>
      <sheetName val="Labor"/>
      <sheetName val="Breakdown"/>
      <sheetName val="Equip"/>
      <sheetName val="Process (R)"/>
      <sheetName val="Process (T)"/>
      <sheetName val="Mortar"/>
      <sheetName val="THCP - PA1"/>
      <sheetName val="THDT goi thau XD"/>
      <sheetName val="Thongtin"/>
      <sheetName val="Phanlop"/>
      <sheetName val="Chi_ti_t_Goc_-AB1"/>
      <sheetName val="Banbuc"/>
      <sheetName val="Dinh nghia"/>
      <sheetName val="DZ 35"/>
      <sheetName val="Cto"/>
      <sheetName val="MTL$-INTER"/>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ảng nhân công"/>
      <sheetName val="DS CHU Ph_x005f_x0001__x005f_x005f_x0"/>
      <sheetName val="KL phat sinh"/>
      <sheetName val="SP10"/>
      <sheetName val="INFOR-ST"/>
      <sheetName val="Mẫu số 21a"/>
      <sheetName val="Don gia 1 ngay cong môi trường"/>
      <sheetName val="Tong hop vat tu"/>
      <sheetName val="Phan tich ca may"/>
      <sheetName val="Chenh lech ca may"/>
      <sheetName val="KH 2010 PA2"/>
      <sheetName val="van khuon"/>
      <sheetName val="CTG"/>
      <sheetName val="DGG"/>
      <sheetName val="간접비 계정목록"/>
      <sheetName val="MTO REV.0"/>
      <sheetName val="TDTKP (2)"/>
      <sheetName val="TONGKE3p"/>
      <sheetName val="CHITIET VL-NC-DDTT3PHA "/>
      <sheetName val="CHITIET VL-NC-TT1p"/>
      <sheetName val="Du lieu"/>
      <sheetName val="설계내역서"/>
      <sheetName val="4.3 Scope of work "/>
      <sheetName val="__"/>
      <sheetName val="_ QUOTATION.xlsx"/>
      <sheetName val="N_TKP"/>
      <sheetName val="Doanh thu (Liveline PA1)"/>
      <sheetName val="Chiet tinh dz22"/>
      <sheetName val="Tongke Thu hoi"/>
      <sheetName val="Luong_Cnhan"/>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ia NC theo QD 2207-QD-UBND"/>
      <sheetName val="Nhan cong nhom II"/>
      <sheetName val="Mã"/>
      <sheetName val="Lương 1900nhóm I"/>
      <sheetName val="1900 nhóm II"/>
      <sheetName val="Lương 2000nhómII"/>
      <sheetName val="Máy Ngân Sơn"/>
      <sheetName val="Giá VL"/>
      <sheetName val="Danh mục HS"/>
      <sheetName val="LK-0.4"/>
      <sheetName val="CAPPHOI"/>
      <sheetName val="Chiet tinh don gia"/>
      <sheetName val="Cua Phang Tran"/>
      <sheetName val="begin"/>
      <sheetName val="6.GIA"/>
      <sheetName val="SPL4"/>
      <sheetName val="unit"/>
      <sheetName val="BCVC ."/>
      <sheetName val="May Goc (QD2436)"/>
      <sheetName val="VL-NC-M"/>
      <sheetName val="THKP"/>
      <sheetName val="CPTH"/>
      <sheetName val="Reference"/>
      <sheetName val="Setting"/>
      <sheetName val="LUACHONTHIETBI"/>
      <sheetName val="Khoiluongmong"/>
      <sheetName val="Gia vat tu"/>
      <sheetName val="CANDOI_CT"/>
      <sheetName val="MATK"/>
      <sheetName val="tra-vat-lieu"/>
      <sheetName val="QMCT"/>
      <sheetName val="Huong dan"/>
      <sheetName val="KIEM TOAN (PC32)"/>
      <sheetName val="Chiet giam"/>
      <sheetName val="DAO DAP CONG"/>
      <sheetName val="KL-CHITIET"/>
      <sheetName val="Bang chu"/>
      <sheetName val="GVL-PL"/>
      <sheetName val="A6,MAY"/>
      <sheetName val="Don gia chi tiet"/>
      <sheetName val="NC3"/>
      <sheetName val="BL.A1.8-1.350"/>
      <sheetName val="THCP"/>
      <sheetName val="NC.15"/>
      <sheetName val="Ca may"/>
      <sheetName val="PTCT"/>
      <sheetName val="Cước VC + ĐM CP Tư vấn"/>
      <sheetName val="DS CHU Ph_x0001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sheetData sheetId="733"/>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sheetData sheetId="1177" refreshError="1"/>
      <sheetData sheetId="1178"/>
      <sheetData sheetId="1179"/>
      <sheetData sheetId="1180"/>
      <sheetData sheetId="1181"/>
      <sheetData sheetId="1182"/>
      <sheetData sheetId="1183"/>
      <sheetData sheetId="1184" refreshError="1"/>
      <sheetData sheetId="1185" refreshError="1"/>
      <sheetData sheetId="1186" refreshError="1"/>
      <sheetData sheetId="1187"/>
      <sheetData sheetId="1188"/>
      <sheetData sheetId="1189"/>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sheetData sheetId="1309"/>
      <sheetData sheetId="1310"/>
      <sheetData sheetId="1311"/>
      <sheetData sheetId="13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ection1"/>
      <sheetName val="Checksection 2 "/>
      <sheetName val="Checksection 3"/>
      <sheetName val="XL4Test5"/>
    </sheetNames>
    <sheetDataSet>
      <sheetData sheetId="0"/>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Toan"/>
      <sheetName val="PhuLuc1"/>
      <sheetName val="KiemToan"/>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s>
    <sheetDataSet>
      <sheetData sheetId="0"/>
      <sheetData sheetId="1"/>
      <sheetData sheetId="2">
        <row r="10">
          <cell r="N10">
            <v>121079.70000000001</v>
          </cell>
        </row>
        <row r="11">
          <cell r="N11">
            <v>84111.3</v>
          </cell>
        </row>
        <row r="12">
          <cell r="N12">
            <v>495.6</v>
          </cell>
        </row>
        <row r="15">
          <cell r="N15">
            <v>36811.950000000004</v>
          </cell>
        </row>
        <row r="17">
          <cell r="N17">
            <v>130343.85</v>
          </cell>
        </row>
        <row r="18">
          <cell r="N18">
            <v>4599</v>
          </cell>
        </row>
        <row r="19">
          <cell r="N19">
            <v>4984.3500000000004</v>
          </cell>
        </row>
        <row r="20">
          <cell r="N20">
            <v>5313</v>
          </cell>
        </row>
        <row r="21">
          <cell r="N21">
            <v>4492.95</v>
          </cell>
        </row>
        <row r="22">
          <cell r="N22">
            <v>2397901.8000000003</v>
          </cell>
        </row>
        <row r="26">
          <cell r="N26">
            <v>5740.35</v>
          </cell>
        </row>
        <row r="27">
          <cell r="N27">
            <v>2672.25</v>
          </cell>
        </row>
        <row r="29">
          <cell r="N29">
            <v>9545.5500000000011</v>
          </cell>
        </row>
        <row r="32">
          <cell r="N32">
            <v>5740.35</v>
          </cell>
        </row>
        <row r="39">
          <cell r="N39">
            <v>775.95</v>
          </cell>
        </row>
        <row r="40">
          <cell r="N40">
            <v>5536.6500000000005</v>
          </cell>
        </row>
        <row r="41">
          <cell r="N41">
            <v>620.55000000000007</v>
          </cell>
        </row>
        <row r="49">
          <cell r="N49">
            <v>1364</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THVLNC"/>
      <sheetName val="CT _THVLNC"/>
      <sheetName val="TTDZ22"/>
      <sheetName val="M3 be tong"/>
      <sheetName val="DATA"/>
      <sheetName val="#REF"/>
    </sheetNames>
    <sheetDataSet>
      <sheetData sheetId="0"/>
      <sheetData sheetId="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CT Thang Mo"/>
      <sheetName val="SILICATE"/>
      <sheetName val="CT  PL"/>
      <sheetName val="PTDG"/>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Thuc thanh"/>
      <sheetName val="btct"/>
      <sheetName val="DATA"/>
      <sheetName val="MTL$-INTER"/>
      <sheetName val="Planned"/>
      <sheetName val="ptdg-duong"/>
      <sheetName val="KHQT-00-01"/>
      <sheetName val="KB"/>
      <sheetName val="DZ 0.4"/>
      <sheetName val="Sat tron"/>
      <sheetName val="TongKe-Tong"/>
      <sheetName val="LKVT-Tong"/>
      <sheetName val="TongKe-4mach"/>
      <sheetName val="LKVT-4mach"/>
      <sheetName val="TongKe-2mach"/>
      <sheetName val="LKVT-2mach"/>
      <sheetName val="LKVT-TongHop"/>
      <sheetName val="LKVT-ThuHoi"/>
      <sheetName val="DenBuDat"/>
      <sheetName val="LietKeHTT"/>
      <sheetName val="DAO DAP MONG"/>
      <sheetName val="den bu nha"/>
      <sheetName val="YC-Pxaydung"/>
      <sheetName val="KhoiLuongThep"/>
      <sheetName val="Du_lieu"/>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241</v>
          </cell>
          <cell r="E9" t="str">
            <v/>
          </cell>
          <cell r="F9" t="str">
            <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t="str">
            <v/>
          </cell>
          <cell r="F10" t="str">
            <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969</v>
          </cell>
        </row>
        <row r="12">
          <cell r="B12" t="str">
            <v>§T-20</v>
          </cell>
          <cell r="C12" t="str">
            <v>§ì th¼ng</v>
          </cell>
          <cell r="D12">
            <v>969</v>
          </cell>
          <cell r="E12" t="str">
            <v/>
          </cell>
          <cell r="F12" t="str">
            <v/>
          </cell>
          <cell r="G12">
            <v>155</v>
          </cell>
          <cell r="H12">
            <v>1124</v>
          </cell>
          <cell r="I12">
            <v>146.82983348080185</v>
          </cell>
          <cell r="J12">
            <v>292</v>
          </cell>
          <cell r="K12">
            <v>292</v>
          </cell>
          <cell r="L12" t="str">
            <v>3§D-1</v>
          </cell>
          <cell r="M12">
            <v>292</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t="str">
            <v/>
          </cell>
          <cell r="F14" t="str">
            <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t="str">
            <v/>
          </cell>
          <cell r="F15" t="str">
            <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t="str">
            <v/>
          </cell>
          <cell r="F16" t="str">
            <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t="str">
            <v/>
          </cell>
          <cell r="F17" t="str">
            <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t="str">
            <v/>
          </cell>
          <cell r="F18" t="str">
            <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t="str">
            <v/>
          </cell>
          <cell r="F19" t="str">
            <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t="str">
            <v/>
          </cell>
          <cell r="F20" t="str">
            <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t="str">
            <v/>
          </cell>
          <cell r="F22" t="str">
            <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t="str">
            <v/>
          </cell>
          <cell r="F23" t="str">
            <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t="str">
            <v/>
          </cell>
          <cell r="F24" t="str">
            <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t="str">
            <v/>
          </cell>
          <cell r="F26" t="str">
            <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t="str">
            <v/>
          </cell>
          <cell r="F27" t="str">
            <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t="str">
            <v/>
          </cell>
          <cell r="F28" t="str">
            <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t="str">
            <v/>
          </cell>
          <cell r="F29" t="str">
            <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t="str">
            <v/>
          </cell>
          <cell r="F30" t="str">
            <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t="str">
            <v/>
          </cell>
          <cell r="F31" t="str">
            <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t="str">
            <v/>
          </cell>
          <cell r="F32" t="str">
            <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t="str">
            <v/>
          </cell>
          <cell r="F33" t="str">
            <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t="str">
            <v/>
          </cell>
          <cell r="F34" t="str">
            <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t="str">
            <v/>
          </cell>
          <cell r="F36" t="str">
            <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t="str">
            <v/>
          </cell>
          <cell r="F37" t="str">
            <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t="str">
            <v/>
          </cell>
          <cell r="F38" t="str">
            <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t="str">
            <v/>
          </cell>
          <cell r="F40" t="str">
            <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t="str">
            <v/>
          </cell>
          <cell r="F41" t="str">
            <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t="str">
            <v/>
          </cell>
          <cell r="F44" t="str">
            <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t="str">
            <v/>
          </cell>
          <cell r="F45" t="str">
            <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t="str">
            <v/>
          </cell>
          <cell r="F46" t="str">
            <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t="str">
            <v/>
          </cell>
          <cell r="F47" t="str">
            <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t="str">
            <v/>
          </cell>
          <cell r="F48" t="str">
            <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t="str">
            <v/>
          </cell>
          <cell r="F49" t="str">
            <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t="str">
            <v/>
          </cell>
          <cell r="F50" t="str">
            <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t="str">
            <v/>
          </cell>
          <cell r="F51" t="str">
            <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t="str">
            <v/>
          </cell>
          <cell r="F52" t="str">
            <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t="str">
            <v/>
          </cell>
          <cell r="F53" t="str">
            <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t="str">
            <v/>
          </cell>
          <cell r="F54" t="str">
            <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t="str">
            <v/>
          </cell>
          <cell r="F55" t="str">
            <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t="str">
            <v/>
          </cell>
          <cell r="F56" t="str">
            <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t="str">
            <v/>
          </cell>
          <cell r="F57" t="str">
            <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t="str">
            <v/>
          </cell>
          <cell r="F59" t="str">
            <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t="str">
            <v/>
          </cell>
          <cell r="F60" t="str">
            <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t="str">
            <v/>
          </cell>
          <cell r="F61" t="str">
            <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t="str">
            <v/>
          </cell>
          <cell r="F68" t="str">
            <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t="str">
            <v/>
          </cell>
          <cell r="F69" t="str">
            <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t="str">
            <v/>
          </cell>
          <cell r="F70" t="str">
            <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t="str">
            <v/>
          </cell>
          <cell r="F72" t="str">
            <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t="str">
            <v/>
          </cell>
          <cell r="F73" t="str">
            <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t="str">
            <v/>
          </cell>
          <cell r="F74" t="str">
            <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t="str">
            <v/>
          </cell>
          <cell r="F76" t="str">
            <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t="str">
            <v/>
          </cell>
          <cell r="F77" t="str">
            <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t="str">
            <v/>
          </cell>
          <cell r="F78" t="str">
            <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t="str">
            <v/>
          </cell>
          <cell r="F79" t="str">
            <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t="str">
            <v/>
          </cell>
          <cell r="F80" t="str">
            <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t="str">
            <v/>
          </cell>
          <cell r="F82" t="str">
            <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t="str">
            <v/>
          </cell>
          <cell r="F83" t="str">
            <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t="str">
            <v/>
          </cell>
          <cell r="F84" t="str">
            <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t="str">
            <v/>
          </cell>
          <cell r="F85" t="str">
            <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t="str">
            <v/>
          </cell>
          <cell r="F87" t="str">
            <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t="str">
            <v/>
          </cell>
          <cell r="F88" t="str">
            <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t="str">
            <v/>
          </cell>
          <cell r="F89" t="str">
            <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t="str">
            <v/>
          </cell>
          <cell r="F90" t="str">
            <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t="str">
            <v/>
          </cell>
          <cell r="F91" t="str">
            <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t="str">
            <v/>
          </cell>
          <cell r="F93" t="str">
            <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t="str">
            <v/>
          </cell>
          <cell r="F94" t="str">
            <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t="str">
            <v/>
          </cell>
          <cell r="F96" t="str">
            <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t="str">
            <v/>
          </cell>
          <cell r="F97" t="str">
            <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t="str">
            <v/>
          </cell>
          <cell r="F99" t="str">
            <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t="str">
            <v/>
          </cell>
          <cell r="F100" t="str">
            <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t="str">
            <v/>
          </cell>
          <cell r="F101" t="str">
            <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t="str">
            <v/>
          </cell>
          <cell r="F103" t="str">
            <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t="str">
            <v/>
          </cell>
          <cell r="F104" t="str">
            <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t="str">
            <v/>
          </cell>
          <cell r="F105" t="str">
            <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t="str">
            <v/>
          </cell>
          <cell r="F106" t="str">
            <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t="str">
            <v/>
          </cell>
          <cell r="F107" t="str">
            <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t="str">
            <v/>
          </cell>
          <cell r="F108" t="str">
            <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t="str">
            <v/>
          </cell>
          <cell r="F110" t="str">
            <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t="str">
            <v/>
          </cell>
          <cell r="F111" t="str">
            <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t="str">
            <v/>
          </cell>
          <cell r="F113" t="str">
            <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t="str">
            <v/>
          </cell>
          <cell r="F114" t="str">
            <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t="str">
            <v/>
          </cell>
          <cell r="F115" t="str">
            <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t="str">
            <v/>
          </cell>
          <cell r="F116" t="str">
            <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t="str">
            <v/>
          </cell>
          <cell r="F117" t="str">
            <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t="str">
            <v/>
          </cell>
          <cell r="F121" t="str">
            <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t="str">
            <v/>
          </cell>
          <cell r="F123" t="str">
            <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t="str">
            <v/>
          </cell>
          <cell r="F126" t="str">
            <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t="str">
            <v/>
          </cell>
          <cell r="F127" t="str">
            <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t="str">
            <v/>
          </cell>
          <cell r="F128" t="str">
            <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XXXXXXX"/>
      <sheetName val="XL4Test5"/>
      <sheetName val="XL4Test5 (2)"/>
      <sheetName val="XL4Test5 (3)"/>
      <sheetName val="XL4Test5 (4)"/>
      <sheetName val="XL4Test5 (5)"/>
      <sheetName val="XL4Test5 (6)"/>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efreshError="1">
        <row r="7">
          <cell r="E7">
            <v>12099</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3">
          <cell r="P13">
            <v>51818</v>
          </cell>
        </row>
        <row r="23">
          <cell r="P23">
            <v>4727</v>
          </cell>
        </row>
        <row r="24">
          <cell r="P24">
            <v>1363636</v>
          </cell>
        </row>
        <row r="31">
          <cell r="P31">
            <v>69125</v>
          </cell>
        </row>
        <row r="32">
          <cell r="P32">
            <v>1364</v>
          </cell>
        </row>
        <row r="33">
          <cell r="P33">
            <v>373</v>
          </cell>
        </row>
        <row r="39">
          <cell r="P39">
            <v>7909.0909090909081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2"/>
      <sheetName val="Sheet1"/>
      <sheetName val="cal4 (­É"/>
      <sheetName val="Sohoa1"/>
      <sheetName val="Sohoa2"/>
      <sheetName val="Sohoa3"/>
      <sheetName val="Sohoa4"/>
      <sheetName val="LopTop(Cat)"/>
      <sheetName val="Lop1Dat"/>
      <sheetName val="Lopdinhdat"/>
      <sheetName val="Lop01(SB)"/>
      <sheetName val="Lop02(SB) "/>
      <sheetName val="XL4Test5"/>
      <sheetName val="cal;"/>
      <sheetName val="BT_x0012_A"/>
      <sheetName val="Girder"/>
      <sheetName val="Tendon"/>
      <sheetName val="NKCTỪ"/>
      <sheetName val="SỔ CÁI"/>
      <sheetName val="BCÂNĐỐI"/>
      <sheetName val="CĐKTOÁN"/>
      <sheetName val="KQHĐKD"/>
      <sheetName val="TỒN QUỸ"/>
      <sheetName val="XL4Poppy"/>
      <sheetName val="Xuly Data"/>
      <sheetName val="A6"/>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NKCT?"/>
      <sheetName val="S? CÁI"/>
      <sheetName val="BCÂNÐ?I"/>
      <sheetName val="CÐKTOÁN"/>
      <sheetName val="KQHÐKD"/>
      <sheetName val="T?N QU?"/>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GVL"/>
      <sheetName val="NEW-PANEL"/>
      <sheetName val="SLCB"/>
      <sheetName val="cal_x0012_"/>
      <sheetName val="_x0013_DTC"/>
      <sheetName val="400-50_x0010_"/>
      <sheetName val="NC"/>
      <sheetName val="chitiet"/>
      <sheetName val="cal4_(2)"/>
      <sheetName val="Lop02(SB)_"/>
      <sheetName val="BTA"/>
      <sheetName val="bũa"/>
      <sheetName val="NKCT_"/>
      <sheetName val="S_ CÁI"/>
      <sheetName val="BCÂNÐ_I"/>
      <sheetName val="T_N QU_"/>
      <sheetName val="TS"/>
      <sheetName val="S02-TTN"/>
      <sheetName val="T.pho"/>
      <sheetName val="S.Hinh"/>
      <sheetName val="T.Hoa"/>
      <sheetName val="D.Hoa"/>
      <sheetName val="S.hoa"/>
      <sheetName val="P.Hoa"/>
      <sheetName val="T.An"/>
      <sheetName val="D.Xuan"/>
      <sheetName val="S.Cau"/>
      <sheetName val="Tong hop thu$chi T6.06"/>
      <sheetName val="bua"/>
      <sheetName val="BTH phi"/>
      <sheetName val="BLT phi"/>
      <sheetName val="phi,le phi"/>
      <sheetName val="Bien Lai TON"/>
      <sheetName val="BCQT "/>
      <sheetName val="Giay di duong"/>
      <sheetName val="BC QT cua tung ap"/>
      <sheetName val="GIAO CHI TIEU THU QUY 07"/>
      <sheetName val="BANG TONG HOP GIAY NOP TIEN"/>
      <sheetName val="XL_x0014_Test5"/>
      <sheetName val="Work-Condition"/>
      <sheetName val="_x0000__x0000__x0000__x0000__x0000__x0000__x0000__x0000_"/>
      <sheetName val="DON GIA TRAM _3_"/>
      <sheetName val="_x0000_1_x0000_1_x0000_\_x0000_C_x0000_\_x0000_K_x0000_T_x0000_C_x0000_N_x0000_C_x0000_\_x0000_Q_x0000_H_x0000_A_x0000_N_x0000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
      <sheetName val="b_a"/>
      <sheetName val="Tra KS"/>
      <sheetName val="MTL$-INTER"/>
      <sheetName val="LopTop Cat)"/>
      <sheetName val="Tong ho0 thu chi T6.06"/>
      <sheetName val="cal4_x001f_(2)"/>
      <sheetName val="Lç khoan LK1"/>
      <sheetName val="Tong hop thu$chi T3.06"/>
      <sheetName val="DTCT-tuyen chinh"/>
      <sheetName val="BT_x005f_x0012_A"/>
      <sheetName val="S__CÁI"/>
      <sheetName val="T_N_QU_"/>
      <sheetName val="cal4 (2_x0009_"/>
      <sheetName val="ca,5"/>
      <sheetName val="________"/>
      <sheetName val="GVT"/>
      <sheetName val="?1?1?\?C?\?K?T?C?N?C?\?Q?H?A?N?"/>
      <sheetName val="cal4 (2 "/>
      <sheetName val="TPH"/>
      <sheetName val="tra-vat-lieu"/>
      <sheetName val="cal_x005f_x0012_"/>
      <sheetName val="_x005f_x0013_DTC"/>
      <sheetName val="400-50_x005f_x0010_"/>
      <sheetName val="Tra_bang"/>
      <sheetName val="EIRR&gt;1&lt;1"/>
      <sheetName val="EIRR&gt; 2"/>
      <sheetName val="EIRR&lt;2"/>
      <sheetName val="Cp&gt;10-Ln&lt;10"/>
      <sheetName val="Ln&lt;20"/>
      <sheetName val="[TRUT2T7.xls][TRUT2T7.xls]_x0000_1_x0000_1_x0000_"/>
      <sheetName val="SL⁔C"/>
      <sheetName val="[TRUT2T7.xls]_x0000_1_x0000_1_x0000_\_x0000_C_x0000_\_x0000_K_x0000_T_x0000_C_x0000_N"/>
      <sheetName val="Sales2002"/>
      <sheetName val="Sheet4"/>
      <sheetName val="CPTNo"/>
      <sheetName val="_1_1___C___K_T_C_N_C___Q_H_A_N_"/>
      <sheetName val="Diem mia"/>
      <sheetName val="So lieu"/>
      <sheetName val="[TRUT2T7.xls][TRUT2T7.xls]?1?1?"/>
      <sheetName val="[TRUT2T7.xls]?1?1?\?C?\?K?T?C?N"/>
      <sheetName val="_TRUT2T7.xls__TRUT2T7.xls_"/>
      <sheetName val="_TRUT2T7.xls__TRUT2T7.xls__1_1_"/>
      <sheetName val="_TRUT2T7.xls_"/>
      <sheetName val="_TRUT2T7.xls__1_1___C___K_T_C_N"/>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Pgal2004"/>
      <sheetName val="Thuc thanh"/>
      <sheetName val="N_x0000_H_x0000_\_x0000_T_x0000_R_x0000_U_x0000_\_x0000_T_x0000_R_x0000_U_x0000_T_x0000_2_x0000_T_x0000_7_x0000_._x0000_x"/>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refreshError="1"/>
      <sheetData sheetId="184" refreshError="1"/>
      <sheetData sheetId="185" refreshError="1"/>
      <sheetData sheetId="186" refreshError="1"/>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sheetData sheetId="197"/>
      <sheetData sheetId="198" refreshError="1"/>
      <sheetData sheetId="199"/>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T1"/>
      <sheetName val="Sheet2"/>
      <sheetName val="Sheet3"/>
      <sheetName val="T.hop -T1"/>
      <sheetName val="T.Hop-T2"/>
      <sheetName val="T.Hop-T3"/>
      <sheetName val="SD1"/>
      <sheetName val="SD2"/>
      <sheetName val="SD7"/>
      <sheetName val="SD8"/>
      <sheetName val="SD9"/>
      <sheetName val="SD11"/>
      <sheetName val="SD12"/>
      <sheetName val="TVSD"/>
      <sheetName val="Gia VL"/>
      <sheetName val="Bang gia ca may"/>
      <sheetName val="Bang luong CB"/>
      <sheetName val="Bang P.tich CT"/>
      <sheetName val="D.toan chi tiet"/>
      <sheetName val="Bang TH Dtoan"/>
      <sheetName val="XXXXXXXX"/>
      <sheetName val="KL DUONG DC L = 90m"/>
      <sheetName val="Sheet1"/>
      <sheetName val="Sheet4"/>
      <sheetName val="Sheet5"/>
      <sheetName val="CN"/>
      <sheetName val="Capphoivua"/>
      <sheetName val="cau"/>
      <sheetName val="cong"/>
      <sheetName val="nhua"/>
      <sheetName val="chitiet"/>
      <sheetName val="DuThauSuaLoi"/>
      <sheetName val="TongHopSuaLoi"/>
      <sheetName val="GT"/>
      <sheetName val="TH"/>
      <sheetName val="tienluong"/>
      <sheetName val="00000000"/>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TH du toan "/>
      <sheetName val="Du toan "/>
      <sheetName val="C.Tinh"/>
      <sheetName val="TK_cap"/>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9-2004"/>
      <sheetName val="T9-MD1"/>
      <sheetName val="T10-2004"/>
      <sheetName val="T10-MD1"/>
      <sheetName val="T11-2004"/>
      <sheetName val="T11-MD1"/>
      <sheetName val="T12-2004"/>
      <sheetName val="T12-MD1"/>
      <sheetName val="PC"/>
      <sheetName val="Ph-Thu"/>
      <sheetName val="Ph-Thu (2)"/>
      <sheetName val="PC (2)"/>
      <sheetName val="Chart2"/>
      <sheetName val="Chart1"/>
      <sheetName val="PC (3)"/>
      <sheetName val="MTL__INTER"/>
      <sheetName val="DT"/>
      <sheetName val="CP"/>
      <sheetName val="BCT6"/>
      <sheetName val="mau c47"/>
      <sheetName val="Thang 1"/>
      <sheetName val="Thang 10"/>
      <sheetName val="20% BHXH"/>
      <sheetName val="TrÝch 2%KPC§"/>
      <sheetName val="TrÝch 3% BHYT"/>
      <sheetName val="SD cac TK"/>
      <sheetName val="TK336"/>
      <sheetName val="chi tiet 131"/>
      <sheetName val="Ke chi"/>
      <sheetName val=""/>
      <sheetName val="DTCT"/>
      <sheetName val="PTVT"/>
      <sheetName val="THDT"/>
      <sheetName val="THVT"/>
      <sheetName val="THGT"/>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KTQT-AFC"/>
      <sheetName val="KTQT-KH"/>
      <sheetName val="CLDG"/>
      <sheetName val="CLKL"/>
      <sheetName val="Bang du toan"/>
      <sheetName val="Tonghop"/>
      <sheetName val="Bu gia"/>
      <sheetName val="PT vat tu"/>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Bang TH Dtman"/>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MTO REV.2(ARMOR)"/>
      <sheetName val="Phieu cao do K95"/>
      <sheetName val="Lop 1 K98"/>
      <sheetName val="T9"/>
      <sheetName val="T6"/>
      <sheetName val="T3"/>
      <sheetName val="T10"/>
      <sheetName val="T2"/>
      <sheetName val="km342+500-km342+690 (2)"/>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661-kms45+000 (2)"/>
      <sheetName val="km338+1w6-km338+230"/>
      <sheetName val="km338+439-km388+571.x9"/>
      <sheetName val="km337+u33.60-km338 (2)"/>
      <sheetName val="km345+400-km345+5 0 (3) (2)"/>
      <sheetName val="Du toan"/>
      <sheetName val="Phan tich vat tu"/>
      <sheetName val="Tong hop vat tu"/>
      <sheetName val="Tong hop gia"/>
      <sheetName val="Tro giup"/>
      <sheetName val="Nhan cong"/>
      <sheetName val="May thi cong"/>
      <sheetName val="Chi phi chung"/>
      <sheetName val="Config"/>
      <sheetName val="SD0"/>
      <sheetName val="km337+136-ki337-350"/>
      <sheetName val="aung"/>
      <sheetName val="KL DUONG DC L_x0004__x0000__x0000__x0000_Í_x0000_"/>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_x0000_Y_x0000__x0004__x0000__x0000__x0000_é_x0000_Y_x0000__x0004__x0000__x0000__x0000_ê_x0000_Y_x0000__x0004__x0000__x0000__x0000_ë_x0000_Y_x0000__x0004__x0000__x0000_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ong bao"/>
      <sheetName val="duyet gia"/>
      <sheetName val="so do"/>
      <sheetName val="Duong con' vu hcm (6)"/>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Tong"/>
      <sheetName val="CPC"/>
      <sheetName val="NVL"/>
      <sheetName val="BCH"/>
      <sheetName val="LDPT"/>
      <sheetName val="SAT"/>
      <sheetName val="C.PHA"/>
      <sheetName val="MOC"/>
      <sheetName val="Xay- Thuc"/>
      <sheetName val="Xay-Hanh"/>
      <sheetName val="DIEN"/>
      <sheetName val="An"/>
      <sheetName val="T4"/>
      <sheetName val="C47 Q4"/>
      <sheetName val="818"/>
      <sheetName val="DI-ESTI"/>
      <sheetName val="BCK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PV"/>
      <sheetName val="DGCM"/>
      <sheetName val="TL-I"/>
      <sheetName val="chitiet"/>
      <sheetName val="THG"/>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R SWGR &amp; MCC"/>
      <sheetName val="kl"/>
      <sheetName val="Congty"/>
      <sheetName val="VPPN"/>
      <sheetName val="XN74"/>
      <sheetName val="XN54"/>
      <sheetName val="XN33"/>
      <sheetName val="NK96"/>
      <sheetName val="XL4Test5"/>
      <sheetName val="DC1605"/>
      <sheetName val="DcnamTV"/>
      <sheetName val="ppnamdaibieu"/>
      <sheetName val="TyleAdreyanop"/>
      <sheetName val="ppAdreyanop"/>
      <sheetName val="ketqua"/>
      <sheetName val="maxmin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5 nam (tach)"/>
      <sheetName val="5 nam (tach) (2)"/>
      <sheetName val="KH 2003"/>
      <sheetName val="ᄀ_x0000__x0000_䅀ᄀ_x0000__x0000_䅀ᄀ_x0000__x0000_䅀ᄀ_x0000__x0000_䅀ᄀ_x0000__x0000_䅀_x0000_䅀ᘀŀ_x0000_䅀ᘀŀ_x0000_䅀ᘀ"/>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WEATHER P_x0003__x0000_OF LTG. &amp; ROD LT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T"/>
      <sheetName val="CP"/>
      <sheetName val="BCT6"/>
      <sheetName val="TH4"/>
      <sheetName val="TB4"/>
      <sheetName val="CT4"/>
      <sheetName val="CT3"/>
      <sheetName val="TH3"/>
      <sheetName val="TB3"/>
      <sheetName val="CT2"/>
      <sheetName val="TH2"/>
      <sheetName val="TB2"/>
      <sheetName val="CT1"/>
      <sheetName val="TH1"/>
      <sheetName val="TB1"/>
      <sheetName val="chiet tinhçan cuon"/>
      <sheetName val="TK111"/>
      <sheetName val="thang 1"/>
      <sheetName val="Thang 2"/>
      <sheetName val="thang 3"/>
      <sheetName val="thang 4"/>
      <sheetName val="thang 5"/>
      <sheetName val="thang 6"/>
      <sheetName val="thang 7"/>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Hoan ã,anh"/>
      <sheetName val=""/>
      <sheetName val="gia nhan cong_x0000__x0000__x0000__x0000__x0000__x0000__x0000__x0000__x0000__x0000__x0000__x0000_傰_x0000__x0004__x0000__x0000_"/>
      <sheetName val="Duong cong vu hci (9;) (2)"/>
      <sheetName val="RUILDING ELE."/>
      <sheetName val="Duong cong vၵ hcm (7)"/>
      <sheetName val="DTCT"/>
      <sheetName val="PTVT"/>
      <sheetName val="THDT"/>
      <sheetName val="THVT"/>
      <sheetName val="THGT"/>
      <sheetName val="Sheet!4"/>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20000000_x0000__x0000__x0000__x0000__x0000__x0000__x0000__x0000__x0000__x0000__x0000_♸Ģ_x0000__x0004__x0000__x0000__x0000__x0000__x0000__x0000_怨Ģ"/>
      <sheetName val="NEW-PANEL"/>
      <sheetName val="MTO REV..............nRE)"/>
      <sheetName val="[99Q3299(REV.1).xls"/>
      <sheetName val="04000002"/>
      <sheetName val="NC"/>
      <sheetName val="dgnc1"/>
      <sheetName val="Gia VL den chan CT"/>
      <sheetName val="VL"/>
      <sheetName val="Khoi_Luong"/>
      <sheetName val="Don_Gia"/>
      <sheetName val="TB"/>
      <sheetName val="BT-Vua"/>
      <sheetName val="PHU LUC"/>
      <sheetName val="ᄀ_x0000_䅀ᄀ_x0000_䅀ᄀ_x0000_䅀ᄀ_x0000_䅀ᄀ_x0000_䅀_x0000_䅀ᘀŀ_x0000_䅀ᘀŀ_x0000_䅀ᘀŀ_x0000_䅀ᘀŀ"/>
      <sheetName val="km345+410-km345+500 (6)"/>
      <sheetName val="MTO REV.0(ARMO_x0012_ ON SHORE)"/>
      <sheetName val="GDMN.1"/>
      <sheetName val="GDMN.2"/>
      <sheetName val="GDMN.3"/>
      <sheetName val="_x0000_D"/>
      <sheetName val="SUM=BQ-REV.2"/>
      <sheetName val="DcfamTV"/>
      <sheetName val="Chu Anh"/>
      <sheetName val="111"/>
      <sheetName val="Anh Duc"/>
      <sheetName val="Quy luong"/>
      <sheetName val="THONG TIN"/>
      <sheetName val="_x0013_heet20"/>
      <sheetName val="Sh_x0005_et27"/>
      <sheetName val="D.toan chi_x0000_tiet"/>
      <sheetName val="c_x0008_itiet"/>
      <sheetName val="km342+297.58/km342+376.41"/>
      <sheetName val="B䁏X"/>
      <sheetName val="thong bao"/>
      <sheetName val="ᄀ"/>
      <sheetName val="phuong qn chon"/>
      <sheetName val="BCD"/>
      <sheetName val="Nhat ky so cai"/>
      <sheetName val="BCCPSXthang"/>
      <sheetName val="BCCP Nam"/>
      <sheetName val="BCCPSXquy"/>
      <sheetName val="131"/>
      <sheetName val="141"/>
      <sheetName val="142"/>
      <sheetName val="331"/>
      <sheetName val="334"/>
      <sheetName val="336"/>
      <sheetName val="338"/>
      <sheetName val="421"/>
      <sheetName val="CD"/>
      <sheetName val="duyet gia"/>
      <sheetName val="so do"/>
      <sheetName val="luong 2"/>
      <sheetName val="luong3"/>
      <sheetName val="luong4"/>
      <sheetName val="T9"/>
      <sheetName val="T6"/>
      <sheetName val="T3"/>
      <sheetName val="T2"/>
      <sheetName val="T1"/>
      <sheetName val="T5"/>
      <sheetName val="Chart1"/>
      <sheetName val="K259 Subbase_x0000__x0000__x0000__x0000__x0000__x0000__x0000__x0000__x0000__x0000__x0000_悰ĺ_x0000__x0004__x0000__x0000__x0000__x0000_"/>
      <sheetName val="ht 27-1 "/>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Vlieu1"/>
      <sheetName val="Dau"/>
      <sheetName val="vlieu"/>
      <sheetName val="Chi tiet VL-NC-M-CPC"/>
      <sheetName val="chi tiet huïng"/>
      <sheetName val="T4"/>
      <sheetName val="B塅䕃⹌塅Ethang6"/>
      <sheetName val="LTO REV.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refreshError="1"/>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sheetData sheetId="581"/>
      <sheetData sheetId="582"/>
      <sheetData sheetId="583" refreshError="1"/>
      <sheetData sheetId="584" refreshError="1"/>
      <sheetData sheetId="585"/>
      <sheetData sheetId="586"/>
      <sheetData sheetId="587"/>
      <sheetData sheetId="588"/>
      <sheetData sheetId="589"/>
      <sheetData sheetId="590"/>
      <sheetData sheetId="591" refreshError="1"/>
      <sheetData sheetId="592" refreshError="1"/>
      <sheetData sheetId="593"/>
      <sheetData sheetId="594"/>
      <sheetData sheetId="595"/>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refreshError="1"/>
      <sheetData sheetId="615" refreshError="1"/>
      <sheetData sheetId="616"/>
      <sheetData sheetId="617"/>
      <sheetData sheetId="618"/>
      <sheetData sheetId="619"/>
      <sheetData sheetId="620"/>
      <sheetData sheetId="621"/>
      <sheetData sheetId="622"/>
      <sheetData sheetId="623"/>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sheetData sheetId="648" refreshError="1"/>
      <sheetData sheetId="649" refreshError="1"/>
      <sheetData sheetId="650"/>
      <sheetData sheetId="65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DTCT"/>
      <sheetName val="B2.3"/>
      <sheetName val="CL XD"/>
      <sheetName val="THop"/>
      <sheetName val="CT"/>
      <sheetName val="TienLuong"/>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Thuc thanh"/>
      <sheetName val="C.t)êt C.ty"/>
      <sheetName val="Sheet3"/>
      <sheetName val="["/>
      <sheetName val="tra-vat-lieu"/>
      <sheetName val="T.HDÔ CN"/>
      <sheetName val="TH_DTXL_luu"/>
      <sheetName val="MTO REV.0"/>
      <sheetName val="DCNCII"/>
      <sheetName val="PEDESB"/>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kkt-ql38-1-g-2"/>
      <sheetName val="chitimc"/>
      <sheetName val="TN"/>
      <sheetName val="ND"/>
      <sheetName val="btra"/>
      <sheetName val="dtxl-du_x0000_n_x0000_"/>
      <sheetName val="BANGTRA"/>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ATM"/>
      <sheetName val="BCA"/>
      <sheetName val="Anca"/>
      <sheetName val="TT Luong"/>
      <sheetName val="TTATM"/>
      <sheetName val="Duyet"/>
      <sheetName val="_pmb"/>
      <sheetName val="_"/>
      <sheetName val="_x0001_Y"/>
      <sheetName val="CTHTchua TTn_ib_"/>
      <sheetName val="CN2004 N_p TCT"/>
      <sheetName val="dtxl-du"/>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CTHTc(u_x0000_ _x0000_T*?ib?"/>
      <sheetName val="Tra_bang"/>
      <sheetName val="T1-05"/>
      <sheetName val="T2-05"/>
      <sheetName val="T3-05"/>
      <sheetName val="T4-05"/>
      <sheetName val="T5-05"/>
      <sheetName val="T6-05"/>
      <sheetName val="T7-05"/>
      <sheetName val="T8-05"/>
      <sheetName val="T9-05"/>
      <sheetName val="T10-05"/>
      <sheetName val="T11-05"/>
      <sheetName val="T12-05"/>
      <sheetName val="gtxl-euone(11m)"/>
      <sheetName val="gtxl-duoîe(11m)"/>
      <sheetName val="V@PN"/>
      <sheetName val="giႀ￸nhan co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BaocaoC.noHopC."/>
      <sheetName val="CN Tl￸04"/>
      <sheetName val="dtxl-du?n?"/>
      <sheetName val="KLDG_x0014_T&lt;120% (2)"/>
      <sheetName val="_x0018_XXXXXX0"/>
      <sheetName val="N/ Ca.N"/>
      <sheetName val="CTHTchưa TTn᳙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MTO REV.2(ARMOR)"/>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N_ Ca.N"/>
      <sheetName val="CTHTchýa TTn_ib_"/>
      <sheetName val="CTHTc(u"/>
      <sheetName val="_x0001_Y?_x0004_????_x0001_Y?_x0004_???_x0001_Y?_x0004_??? _x0001_Y?_x0004_???"/>
      <sheetName val="DTCTtÑuy"/>
      <sheetName val="Tong KLBS"/>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_x0001_Y__x0004____’_x0001_Y__x0004____“_x0001_Y__x0004____”_x0001_Y__x0004____"/>
      <sheetName val="_x0001_Y__x0004____ž_x0001_Y__x0004____Ÿ_x0001_Y__x0004____ _x0001_Y__x0004____"/>
      <sheetName val="VL________"/>
      <sheetName val="dtxl-du_n_"/>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ctTBA"/>
      <sheetName val="VapLieu"/>
      <sheetName val="T_HDÔ_CN"/>
      <sheetName val="CTHTc(u? ?T*?ib?"/>
      <sheetName val="_x0000__x0004__x0000__x0000__x0000_½_x0001_Y_x0000__x0004__x0000__x0000__x0000_¾_x0001_Y_x0000__x0004__x0000__x0000_¿_x0001_Y_x0000__x0004__x0000__x0000__x0000_À_x0001_"/>
      <sheetName val="gi??nhan cong"/>
      <sheetName val="1-2???????????냼η?_x0004_??????钌έ?????"/>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뉃_x0000_Tchưa TTnộibộ"/>
      <sheetName val="7_x0010_000000"/>
      <sheetName val="Truot_ne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Dữ liệu"/>
      <sheetName val="Khối lượng"/>
      <sheetName val="Dự toán"/>
      <sheetName val="Vật tư"/>
      <sheetName val="Phân tích"/>
      <sheetName val="&lt;Phân tích&gt;"/>
      <sheetName val="Kinh phí"/>
      <sheetName val="Thuyết minh"/>
      <sheetName val="Bìa HS"/>
      <sheetName val="Tiến đ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Thanh,Toan"/>
      <sheetName val="Sheet03"/>
      <sheetName val="gia x_x0000__x0000__x0000__x0000__x0000_"/>
      <sheetName val="t-ql38-1-g-2.xls][_x0000__x0000__x0000__x0000__x0000__x0000__x0000__x0000__x0000__x0000__x0000_??"/>
      <sheetName val="tkku-ql38-1-g-2"/>
      <sheetName val="Tien do thi²_x0000__x0000_g"/>
      <sheetName val="Soil"/>
      <sheetName val="TH_x000a_DTXL-luu"/>
      <sheetName val="DTCT_x000a_G1"/>
      <sheetName val="tra-vau-lieu"/>
      <sheetName val="[tkkt-ql38-1-g-2.xls_gtxl-cau"/>
      <sheetName val="heso"/>
      <sheetName val="Congty_x0000__x0000__x0000__x0000__x0000__x0000__x0000__x0000__x0000__x0000__x0009__x0000_좤ϭ_x0000__x0004__x0000__x0000__x0000__x0000__x0000__x0000_ꃰϭ"/>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BAOGTRA"/>
      <sheetName val="CN_kho_doi"/>
      <sheetName val="CTHTchua_TTn?ib?"/>
      <sheetName val="CN2004_N?p_TCT"/>
      <sheetName val="90100000"/>
      <sheetName val="1-2_x0000_냼η_x0000__x0004__x0000_钌έ_x0000_넬η_x0000__x0000__x0016_[tkkt-ql38-1-"/>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Dữ 倳鋞䤑_x0000_"/>
      <sheetName val="Dữ ဳ⿱̐_x0000_"/>
      <sheetName val="Dữ 逳濪暶_x0000_"/>
      <sheetName val="Dữ 3濯도_x0000_"/>
      <sheetName val="Dữ 〳迭ꉴ_x0000_"/>
      <sheetName val="Dữ 〳_x0000_"/>
      <sheetName val="?_x0004_???½_x0001_Y?_x0004_???¾_x0001_Y?_x0004_??¿_x0001_Y?_x0004_???À_x0001_"/>
      <sheetName val="Dữ ⁄쿬㸩_x0000_"/>
      <sheetName val="Dữ 〳៌髽_x0000_"/>
      <sheetName val="Dữ ″￭༠_x0000_"/>
      <sheetName val="Dữ 뀳目嶧_x0000_"/>
      <sheetName val="Dữ ″_xdaec_ᘚ_x0000_"/>
      <sheetName val="Congty_x0000__x0000__x0000__x0000__x0000__x0000__x0000__x0000__x0000__x0000_ _x0000_좤ϭ_x0000__x0004__x0000__x0000__x0000__x0000__x0000__x0000_ꃰϭ"/>
      <sheetName val="Dữ 逳꿰_x0000_"/>
      <sheetName val="Dữ 쁰価谟_x0000_"/>
      <sheetName val="Dữ 끰辣沨_x0000_"/>
      <sheetName val="Dữ 릍_x0000_"/>
      <sheetName val="Dữ 恄濪嗩_x0000_"/>
      <sheetName val="Dữ 偄뇬箄_x0000_"/>
      <sheetName val="Dữ 䀱迭콒_x0000_"/>
      <sheetName val="Dữ ば峰皃_x0000_"/>
      <sheetName val="Dữ 䁰潞㋒_x0000_"/>
      <sheetName val="Dữ 쁰黪᠘_x0000_"/>
      <sheetName val="Dữ Գ_x0000_缀_x0000_"/>
      <sheetName val="Dữ 큰籊怕_x0000_"/>
      <sheetName val="CN_kho_ðoi"/>
      <sheetName val="CTHTchýa_TTn?ib?"/>
      <sheetName val="CTHTchýa_TTn_ib_"/>
      <sheetName val="VL________x0000_"/>
      <sheetName val="VL________x0010_"/>
      <sheetName val="Thuyế׃】_x0000__x0000_貰_x0000_"/>
      <sheetName val="Thuyế׃】_x0000__x0000_ᦠ_x0000_"/>
      <sheetName val="THKL_nghiemthu2"/>
      <sheetName val="DTCTtaluy_(2)2"/>
      <sheetName val="KLDGTT&lt;120%_(2)2"/>
      <sheetName val="TH_(2)2"/>
      <sheetName val="tong_hop2"/>
      <sheetName val="phan_tich_DG2"/>
      <sheetName val="gia_vat_lieu2"/>
      <sheetName val="gia_xe_may2"/>
      <sheetName val="gia_nhan_cong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B2_32"/>
      <sheetName val="CL_XD2"/>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Thuc_thanh2"/>
      <sheetName val="C_t)êt_C_ty2"/>
      <sheetName val="T_HDÔ_CN2"/>
      <sheetName val="MTO_REV_01"/>
      <sheetName val="YYYY"/>
      <sheetName val="YYY Y"/>
      <sheetName val="YªY«Y¬Y"/>
      <sheetName val="Y¶Y·Y¸Y"/>
      <sheetName val="YÂYÃYÄY"/>
      <sheetName val="CN_kho_doi1"/>
      <sheetName val="CTHTchua_TTn?ib?1"/>
      <sheetName val="CN2004_N?p_TCT1"/>
      <sheetName val="YYY"/>
      <sheetName val="¥Y¦Y§Y¨"/>
      <sheetName val="±Y²Y³Y´"/>
      <sheetName val="½Y¾Y¿YÀ"/>
      <sheetName val="ÉYÊYËYÌ"/>
      <sheetName val="TT_Luong1"/>
      <sheetName val="Y"/>
      <sheetName val="CTHTchua_TTn_ib_1"/>
      <sheetName val="CN2004_N_p_TCT1"/>
      <sheetName val="Y’Y“Y”Y"/>
      <sheetName val="YžYŸY Y"/>
      <sheetName val="CN_kho_ðoi1"/>
      <sheetName val="CTHTchýa_TTn?ib?1"/>
      <sheetName val="Y?YY Y"/>
      <sheetName val="Y????Y????Y????Y????"/>
      <sheetName val="Y????Y????Y???? Y????"/>
      <sheetName val="Y????ªY????«Y????¬Y????"/>
      <sheetName val="Y????¶Y????·Y????¸Y????"/>
      <sheetName val="Y????ÂY????ÃY????ÄY????"/>
      <sheetName val="Tr_Cay1"/>
      <sheetName val="TRONG_CAY_T8_(2)1"/>
      <sheetName val="CTHTc(u_T*?ib?"/>
      <sheetName val="giႀ￸nhan_cong1"/>
      <sheetName val="YYYYY"/>
      <sheetName val="YYY Y¡Y¢"/>
      <sheetName val="YªY«Y¬Y­Y®"/>
      <sheetName val="Y¶Y·Y¸Y¹Yº"/>
      <sheetName val="YÂYÃYÄYÅYÆ"/>
      <sheetName val="BaocaoC_noHopC_1"/>
      <sheetName val="CN_Tl￸041"/>
      <sheetName val="KLDGT&lt;120%_(2)"/>
      <sheetName val="XXXXXX0"/>
      <sheetName val="N/_Ca_N1"/>
      <sheetName val="CTHTchưa_TTn᳙ibộ1"/>
      <sheetName val="????Y????Y????Y????"/>
      <sheetName val="????¥Y????¦Y????§Y????¨"/>
      <sheetName val="????±Y????²Y????³Y????´"/>
      <sheetName val="????½Y????¾Y????¿Y????À"/>
      <sheetName val="????ÉY????ÊY????ËY????Ì"/>
      <sheetName val="Y??Y??Y??Y??Y??"/>
      <sheetName val="Y??Y??Y?? Y??¡Y??¢"/>
      <sheetName val="Y??ªY??«Y??¬Y??­Y??®"/>
      <sheetName val="Y??¶Y??·Y??¸Y??¹Y??º"/>
      <sheetName val="Y??ÂY??ÃY??ÄY??ÅY??Æ"/>
      <sheetName val="DG_1"/>
      <sheetName val="Y????’Y????“Y????”Y????"/>
      <sheetName val="Y????žY????ŸY???? Y????"/>
      <sheetName val="1-2냼η钌έ"/>
      <sheetName val="MTO_REV_2(ARMOR)1"/>
      <sheetName val="Y’Y“Y”Y•Y–"/>
      <sheetName val="YžYŸY Y¡Y¢"/>
      <sheetName val="Y¶Y·Y¸Y¹YºY"/>
      <sheetName val="N__Ca_N1"/>
      <sheetName val="CTHTchýa_TTn_ib_1"/>
      <sheetName val="Y?????Y????Y???? Y????"/>
      <sheetName val="Tong_KLBS1"/>
      <sheetName val="Y____Y____Y____Y____"/>
      <sheetName val="Y____Y____Y____ Y____"/>
      <sheetName val="Y____ªY____«Y____¬Y____"/>
      <sheetName val="Y____¶Y____·Y____¸Y____"/>
      <sheetName val="Y____ÂY____ÃY____ÄY____"/>
      <sheetName val="____Y____Y____Y____"/>
      <sheetName val="____¥Y____¦Y____§Y____¨"/>
      <sheetName val="____±Y____²Y____³Y____´"/>
      <sheetName val="____½Y____¾Y____¿Y____À"/>
      <sheetName val="____ÉY____ÊY____ËY____Ì"/>
      <sheetName val="Y____’Y____“Y____”Y____"/>
      <sheetName val="Y____žY____ŸY____ Y____"/>
      <sheetName val="™YšY›Yœ"/>
      <sheetName val="BaocanC_No21"/>
      <sheetName val="CPXD-TT-04-G"/>
      <sheetName val="CTHTc(u?_?T*?ib?1"/>
      <sheetName val="½Y¾Y¿YÀ"/>
      <sheetName val="gi??nhan_cong1"/>
      <sheetName val="1-2???????????냼η???????钌έ?????"/>
      <sheetName val="nhan_cong1"/>
      <sheetName val="Y??ÂY??ÃY??ÄY??ÅY?Æ"/>
      <sheetName val="Y__Y__Y__Y__Y__"/>
      <sheetName val="Y__Y__Y__ Y__¡Y__¢"/>
      <sheetName val="Y__ªY__«Y__¬Y__­Y__®"/>
      <sheetName val="Y__¶Y__·Y__¸Y__¹Y__º"/>
      <sheetName val="Y__ÂY__ÃY__ÄY__ÅY_Æ"/>
      <sheetName val="CN_Tl?041"/>
      <sheetName val="뉃Tchưa_TTnộibộ"/>
      <sheetName val="7000000"/>
      <sheetName val="Y??¶Y?·Y??¸Y??¹Y??ºY"/>
      <sheetName val="Y??ªY??«Y??¬Y??­Y?®"/>
      <sheetName val="Y??’Y??“Y??”Y??•Y??–"/>
      <sheetName val="Y??žY??ŸY?? Y??¡Y??¢"/>
      <sheetName val="????™Y????šY????›Y????œ"/>
      <sheetName val="Y?YY"/>
      <sheetName val="Y__ÂY__ÃY__ÄY__ÅY__Æ"/>
      <sheetName val="Y__¶Y_·Y__¸Y__¹Y__ºY"/>
      <sheetName val="Y__ªY__«Y__¬Y__­Y_®"/>
      <sheetName val="Dữ_liệu1"/>
      <sheetName val="Khối_lượng1"/>
      <sheetName val="Dự_toán1"/>
      <sheetName val="Vật_tư1"/>
      <sheetName val="Phân_tích1"/>
      <sheetName val="&lt;Phân_tích&gt;1"/>
      <sheetName val="Kinh_phí1"/>
      <sheetName val="Thuyết_minh1"/>
      <sheetName val="Bìa_HS1"/>
      <sheetName val="Tiến_độ1"/>
      <sheetName val="?Y??Y??Y??"/>
      <sheetName val="?¥Y??¦Y??§Y??¨"/>
      <sheetName val="?±Y??²Y??³Y??´"/>
      <sheetName val="?½Y??¾Y??¿Y??À"/>
      <sheetName val="?ÉY??ÊY??ËY??Ì"/>
      <sheetName val="gia_x"/>
      <sheetName val="t-ql38-1-g-2_xls][??"/>
      <sheetName val="Tien_do_thi²g"/>
      <sheetName val="[tkkt-ql38-1-g-2_xls_gtxl-cau1"/>
      <sheetName val="Congty_좤ϭꃰϭ1"/>
      <sheetName val="YÂXÃYÄY"/>
      <sheetName val="BTHTchua_TTn?ib?1"/>
      <sheetName val="1-2___________냼η_______钌έ_____"/>
      <sheetName val="Y_____Y____Y____ Y____"/>
      <sheetName val="뉃?Tchưa_TTnộibộ1"/>
      <sheetName val="THKL_nghiemthu1"/>
      <sheetName val="DTCTtaluy_(2)1"/>
      <sheetName val="KLDGTT&lt;120%_(2)1"/>
      <sheetName val="TH_(2)1"/>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Thuc_thanh1"/>
      <sheetName val="C_t)êt_C_ty1"/>
      <sheetName val="T_HDÔ_CN1"/>
      <sheetName val="MTO_REV_0"/>
      <sheetName val="TT_Luong"/>
      <sheetName val="CTHTchua_TTn_ib_"/>
      <sheetName val="CN2004_N_p_TCT"/>
      <sheetName val="Tr_Cay"/>
      <sheetName val="TRONG_CAY_T8_(2)"/>
      <sheetName val="giႀ￸nhan_cong"/>
      <sheetName val="BaocaoC_noHopC_"/>
      <sheetName val="CN_Tl￸04"/>
      <sheetName val="N/_Ca_N"/>
      <sheetName val="CTHTchưa_TTn᳙ibộ"/>
      <sheetName val="DG_"/>
      <sheetName val="MTO_REV_2(ARMOR)"/>
      <sheetName val="N__Ca_N"/>
      <sheetName val="Tong_KLBS"/>
      <sheetName val="BaocanC_No2"/>
      <sheetName val="CTHTc(u?_?T*?ib?"/>
      <sheetName val="gi??nhan_cong"/>
      <sheetName val="nhan_cong"/>
      <sheetName val="CN_Tl?04"/>
      <sheetName val="Dữ_liệu"/>
      <sheetName val="Khối_lượng"/>
      <sheetName val="Dự_toán"/>
      <sheetName val="Vật_tư"/>
      <sheetName val="Phân_tích"/>
      <sheetName val="&lt;Phân_tích&gt;"/>
      <sheetName val="Kinh_phí"/>
      <sheetName val="Thuyết_minh"/>
      <sheetName val="Bìa_HS"/>
      <sheetName val="Tiến_độ"/>
      <sheetName val="[tkkt-ql38-1-g-2_xls_gtxl-cau"/>
      <sheetName val="Congty_좤ϭꃰϭ"/>
      <sheetName val="BTHTchua_TTn?ib?"/>
      <sheetName val="뉃?Tchưa_TTnộibộ"/>
      <sheetName val="V_x0000_B"/>
      <sheetName val="Dữ 倠㫲槮_x0000_"/>
      <sheetName val="Dữ 崠_xd875_媆"/>
      <sheetName val="Dữ 뀠濰ẫ_x0000_"/>
      <sheetName val="Dữ _x0000_࿲ᇅ_x0000_"/>
      <sheetName val="Dữ 怠⿯_x0000_"/>
      <sheetName val="Dữ 怀࿭렍_x0000_"/>
      <sheetName val="Dữ 造꿪꥕_x0000_"/>
      <sheetName val="Dữ  迬_x0000_"/>
      <sheetName val="Dữ 怳珰䕏_x0000_"/>
      <sheetName val="Dữ 퀱濬ℕ_x0000_"/>
      <sheetName val="Dữ 耠闫痤_x0000_"/>
      <sheetName val="Dữ ꢿ_x0000_"/>
      <sheetName val="Dữ ꀱꔜ_x0000_"/>
      <sheetName val="Dữ 嫭௕_x0000_"/>
      <sheetName val="Dữ 〠꿱_xdb0a__x0000_"/>
      <sheetName val="Dữ 뀱꿕_x0000_"/>
      <sheetName val="_x0004_"/>
      <sheetName val="Dữ 桰ឆ︀菕"/>
      <sheetName val="Dữ 顰▂_xdc00_▂"/>
      <sheetName val="Dữ ﹰ㟕ԯ_x0000_"/>
      <sheetName val="Dữ ﹰ䫕ԯ_x0000_"/>
      <sheetName val="Tien do thi²??g"/>
      <sheetName val="CN Tl_04"/>
      <sheetName val="뉃"/>
      <sheetName val="ptvt"/>
      <sheetName val="BTHTchua TTn_ib_"/>
      <sheetName val="t-ql38-1-g-2.xls][?????????????"/>
      <sheetName val="?_x0000_?Tchua TTn?ib?"/>
      <sheetName val="_x0001_Y_x0000_D_x0000__x0000__x0000_ª_x0001_Y_x0000__x0004__x0000__x0000__x0000_«_x0001_Y_x0000__x0004__x0000__x0000__x0000_¬_x0001_Y_x0000__x0004__x0000__x0000__x0000_"/>
      <sheetName val="Dữ Գ_x0000__x0000__x0000_"/>
      <sheetName val="Dữ 灰끙ᥱ_x0000_"/>
      <sheetName val="Dữ 끰낡ᥱ_x0000_"/>
      <sheetName val="_x0000__x0004__x0000__x0000__x0000__x0001_Y_x0000__x0004__x0000__x0000__x0000__x0001_Y_x0000__x0004__x0000__x0000__x0000__x0001_࡙_x0000__x0004__x0000__x0000__x0000__x0001_"/>
      <sheetName val="gia x?????"/>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_x0001_Y_x0000__x0004__x0000_?_x0001_Y_x0000__x0004__x0000__x0001_Y_x0000__x0004__x0000_ _x0001_Y_x0000__x0004__x0000_"/>
      <sheetName val="VL_x0000_"/>
      <sheetName val="dtxl-dun"/>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gtrinh"/>
      <sheetName val="Congty 좤ϭꃰϭ"/>
    </sheetNames>
    <sheetDataSet>
      <sheetData sheetId="0" refreshError="1"/>
      <sheetData sheetId="1" refreshError="1"/>
      <sheetData sheetId="2" refreshError="1"/>
      <sheetData sheetId="3" refreshError="1"/>
      <sheetData sheetId="4" refreshError="1"/>
      <sheetData sheetId="5" refreshError="1"/>
      <sheetData sheetId="6" refreshError="1">
        <row r="59">
          <cell r="Q59">
            <v>2000</v>
          </cell>
        </row>
        <row r="67">
          <cell r="Q67">
            <v>7270</v>
          </cell>
        </row>
        <row r="69">
          <cell r="Q69">
            <v>60000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refreshError="1"/>
      <sheetData sheetId="398" refreshError="1"/>
      <sheetData sheetId="399" refreshError="1"/>
      <sheetData sheetId="400"/>
      <sheetData sheetId="401"/>
      <sheetData sheetId="402"/>
      <sheetData sheetId="403"/>
      <sheetData sheetId="404"/>
      <sheetData sheetId="405" refreshError="1"/>
      <sheetData sheetId="406"/>
      <sheetData sheetId="407"/>
      <sheetData sheetId="408" refreshError="1"/>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refreshError="1"/>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sheetData sheetId="691"/>
      <sheetData sheetId="692"/>
      <sheetData sheetId="693"/>
      <sheetData sheetId="694" refreshError="1"/>
      <sheetData sheetId="695" refreshError="1"/>
      <sheetData sheetId="696"/>
      <sheetData sheetId="697" refreshError="1"/>
      <sheetData sheetId="698" refreshError="1"/>
      <sheetData sheetId="699"/>
      <sheetData sheetId="700" refreshError="1"/>
      <sheetData sheetId="701" refreshError="1"/>
      <sheetData sheetId="702"/>
      <sheetData sheetId="703"/>
      <sheetData sheetId="704"/>
      <sheetData sheetId="705" refreshError="1"/>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sheetData sheetId="717"/>
      <sheetData sheetId="718" refreshError="1"/>
      <sheetData sheetId="719" refreshError="1"/>
      <sheetData sheetId="720" refreshError="1"/>
      <sheetData sheetId="721" refreshError="1"/>
      <sheetData sheetId="722" refreshError="1"/>
      <sheetData sheetId="723" refreshError="1"/>
      <sheetData sheetId="724" refreshError="1"/>
      <sheetData sheetId="7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LCB"/>
      <sheetName val="ALD"/>
      <sheetName val="THTT"/>
      <sheetName val="Pile Cap.-Po"/>
      <sheetName val="Pile Cap. - Pv"/>
      <sheetName val="XXXXXXXX"/>
      <sheetName val="XL4Poppy"/>
    </sheetNames>
    <sheetDataSet>
      <sheetData sheetId="0"/>
      <sheetData sheetId="1"/>
      <sheetData sheetId="2"/>
      <sheetData sheetId="3"/>
      <sheetData sheetId="4"/>
      <sheetData sheetId="5"/>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Pier"/>
      <sheetName val="Pile"/>
      <sheetName val="Loading"/>
      <sheetName val="Check C"/>
      <sheetName val="kich thuoc"/>
      <sheetName val="DTHH"/>
      <sheetName val="B-B"/>
      <sheetName val="Analysis"/>
      <sheetName val="C-C"/>
      <sheetName val="D-D"/>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So lieu chung"/>
      <sheetName val="Xuly Data"/>
      <sheetName val="DO AM DT"/>
      <sheetName val="13.BANG CT"/>
      <sheetName val="14.MMUS GIUA NHIP"/>
      <sheetName val="4.HSPBngang"/>
      <sheetName val="6.Tinh tai"/>
      <sheetName val="2 NSl"/>
      <sheetName val="17.US CHU tho a_b"/>
      <sheetName val="15.MMUS GOI"/>
      <sheetName val="5.BANG I"/>
      <sheetName val="Lç khoan LK1"/>
      <sheetName val="FD"/>
      <sheetName val="GI"/>
      <sheetName val="EE (3)"/>
      <sheetName val="PAVEMENT"/>
      <sheetName val="TRAFFIC"/>
      <sheetName val="_Abutment.XLS_x001d_G-G(3)"/>
      <sheetName val="Load1"/>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Loading"/>
      <sheetName val="Check C"/>
      <sheetName val="Reference"/>
      <sheetName val="Input"/>
      <sheetName val="[Abutment_XLSG-G(3)"/>
      <sheetName val="IBASE"/>
      <sheetName val="Cau_CAMAU"/>
      <sheetName val="Cau_DINHHOA"/>
      <sheetName val="Cau_KIMMY"/>
      <sheetName val="DGcau_cong"/>
      <sheetName val="BAOGIATHANG"/>
      <sheetName val="DAODAT"/>
      <sheetName val="vanchuyen TC"/>
      <sheetName val="BDON"/>
      <sheetName val="GiaVL"/>
      <sheetName val="Solieu"/>
      <sheetName val="gvl"/>
      <sheetName val="_Abutment_XLSG-G(3)"/>
      <sheetName val="F-F(Ȳ)"/>
      <sheetName val="#REF!#REF!-B"/>
      <sheetName val="Abutment"/>
      <sheetName val="UP"/>
      <sheetName val="jobhist"/>
      <sheetName val="BOQ건축"/>
      <sheetName val="공사진행"/>
      <sheetName val="2 NSl_x0000_ĥ_x0000__x0000__x0000__x0000__x0000__x0000__x0000__x0000__x0009__x0000__x0000__x0000_⛬Ė_x0000__x0000__x0009__x0000_瀐_x0004__x001f_["/>
      <sheetName val="VL,NC"/>
      <sheetName val="MTL$-INTER"/>
      <sheetName val="luong06"/>
      <sheetName val="Sum of Cost"/>
      <sheetName val=""/>
      <sheetName val="congtronD75 (tc-tc)"/>
      <sheetName val="M 67"/>
      <sheetName val="General2"/>
      <sheetName val="CVT"/>
      <sheetName val="L� khoan LK1"/>
      <sheetName val="XL4Poppy"/>
      <sheetName val="Staff Chart"/>
      <sheetName val="Furnitures"/>
      <sheetName val="Project Management"/>
      <sheetName val="2 NSl?ĥ????????_x0009_???⛬Ė??_x0009_?瀐_x0004__x001f_["/>
      <sheetName val="B-C"/>
      <sheetName val="VCV-BE-TONE"/>
      <sheetName val="Analy3is"/>
      <sheetName val="2 NSl_x0000_ĥ_x0000__x0000__x0000__x0000__x0000__x0000__x0000__x0000_ _x0000__x0000__x0000_⛬Ė_x0000__x0000_ _x0000_瀐_x0004__x001f_["/>
      <sheetName val="2 NSl?ĥ???????? ???⛬Ė?? ?瀐_x0004__x001f_["/>
      <sheetName val="VLXDHA"/>
      <sheetName val="VLXDT"/>
      <sheetName val="VLXDTA"/>
      <sheetName val="control"/>
      <sheetName val="[Abutment.XLS_x005f_x001d_G-G(3)"/>
      <sheetName val="Names"/>
      <sheetName val="F-F(?)"/>
      <sheetName val="NEW-PANEL"/>
      <sheetName val="_Abutment.XLS_x005f_x001d_G-G(3)"/>
      <sheetName val="LoaiDay"/>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_ĥ________ ___⛬Ė__ _瀐_x0004__x001f__"/>
      <sheetName val="Options"/>
      <sheetName val="BOQ??"/>
      <sheetName val="????"/>
      <sheetName val="Tro giup"/>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32.9-(419)"/>
      <sheetName val="19"/>
      <sheetName val="17.US CHW tho a_`"/>
      <sheetName val="2 NSl?h????????_x0009_????E??_x0009_??_x0004__x001f_["/>
      <sheetName val="chitimc"/>
      <sheetName val="PTVT"/>
      <sheetName val="T.Tinh"/>
      <sheetName val="L_ khoan LK1"/>
      <sheetName val="2 NSl_x0000_h_x0000__x0000__x0000__x0000__x0000__x0000__x0000__x0000_ _x0000__x0000__x0000_?E_x0000__x0000_ _x0000_?_x0004__x001f_["/>
      <sheetName val="??h?????????h??-???????????????"/>
      <sheetName val="2 NSl?h???????? ????E?? ??_x0004__x001f_["/>
      <sheetName val="Chiettinh dz0,4"/>
      <sheetName val="_Abutment.XLS_x005f_x001d_G-G(3"/>
      <sheetName val="2 NSl_h_________x0009_____E___x0009____x0004__x001f__"/>
      <sheetName val="_Abutment.XLS_x005f_x005f_x005f_x005f_x005f"/>
      <sheetName val="Validation"/>
      <sheetName val="DONVIBA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HVT"/>
      <sheetName val="_x0000__x0000__x0000_"/>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Test5"/>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
      <sheetName val="TH"/>
      <sheetName val="Du toan"/>
      <sheetName val="Sheet1"/>
      <sheetName val="CT 35KV"/>
      <sheetName val="CT 6,10,22KV"/>
      <sheetName val="Ct ha the"/>
      <sheetName val="CT TBA 6,10,22KV"/>
      <sheetName val="CT TBA 35KV"/>
      <sheetName val="VLNC35"/>
      <sheetName val="VLNCTBA"/>
      <sheetName val="VLNC0,4"/>
      <sheetName val="Sheet2"/>
      <sheetName val="THTN"/>
      <sheetName val="TN"/>
      <sheetName val="BK04"/>
      <sheetName val="BKCT"/>
      <sheetName val="TM2"/>
      <sheetName val="TM1"/>
      <sheetName val="TL"/>
      <sheetName val="BKC"/>
      <sheetName val="XL4Poppy"/>
      <sheetName val="LKVL-CK-HT-GD1"/>
      <sheetName val="TONGKE-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 G (General Items)"/>
      <sheetName val="Bill D (Drainage)"/>
      <sheetName val="Bill R (RoadWorks)"/>
      <sheetName val="Daywork"/>
      <sheetName val="Names"/>
      <sheetName val="Sheet1"/>
      <sheetName val="Bill E (Earth &amp; SiteWorks)"/>
      <sheetName val="R&amp;P"/>
      <sheetName val="DUPA (Road)"/>
      <sheetName val="DUPA (Bridge)"/>
      <sheetName val="Bill B (BridgeWorks)"/>
      <sheetName val="Temporary Facilities"/>
      <sheetName val="Detailed for 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Xuly Data"/>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B-B"/>
      <sheetName val="Analysis"/>
      <sheetName val="C-C"/>
      <sheetName val="D-D"/>
      <sheetName val="p1L-l=21m"/>
      <sheetName val="Detailed for Breakdown"/>
      <sheetName val="BTH C.@HI"/>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 val="[Sec_tq.xls࡝Bansua"/>
      <sheetName val="Gia_vat_tu1"/>
      <sheetName val="KPVC-BD_1"/>
      <sheetName val="DGchitiet_1"/>
      <sheetName val="Chi_tiet1"/>
      <sheetName val="[Sec_tq_xls࡝Bansua1"/>
      <sheetName val="Gia_vat_tu"/>
      <sheetName val="KPVC-BD_"/>
      <sheetName val="DGchitiet_"/>
      <sheetName val="Chi_tiet"/>
      <sheetName val="[Sec_tq_xls࡝Bansua"/>
      <sheetName val="_Sec_tq.xls࡝Bansua"/>
      <sheetName val="[Sec_tq.xls?Bansua"/>
      <sheetName val="KHOIK1"/>
      <sheetName val="_Sec_tq_xls࡝Bansua"/>
      <sheetName val="_Sec_tq_xls࡝Bansua1"/>
      <sheetName val="Gia_vat_tu2"/>
      <sheetName val="KPVC-BD_2"/>
      <sheetName val="DGchitiet_2"/>
      <sheetName val="Chi_tiet2"/>
      <sheetName val="Gia_vat_tu3"/>
      <sheetName val="KPVC-BD_3"/>
      <sheetName val="DGchitiet_3"/>
      <sheetName val="Chi_tiet3"/>
      <sheetName val="Gia_vat_tu4"/>
      <sheetName val="KPVC-BD_4"/>
      <sheetName val="DGchitiet_4"/>
      <sheetName val="Chi_tiet4"/>
      <sheetName val="_x0000_"/>
      <sheetName val="_x0000__x0001__x0000_"/>
      <sheetName val="gtrinh"/>
      <sheetName val="THPDMoi  (2)"/>
      <sheetName val="chitiet"/>
      <sheetName val="BK04"/>
      <sheetName val="KKKKKKKK"/>
      <sheetName val="[Sec_tq_xls?Bansua"/>
      <sheetName val="_Sec_tq.xls?Bansua"/>
      <sheetName val="?"/>
      <sheetName val="?_x0001_?"/>
      <sheetName val="????????"/>
      <sheetName val="4"/>
      <sheetName val="_Sec_tq.xls_Bansua"/>
      <sheetName val="_Sec_tq_xls?Bansua"/>
      <sheetName val="Solieu"/>
      <sheetName val="_Sec_tq_xls_Bansua"/>
      <sheetName val="Ct- DZ35kV"/>
      <sheetName val="MTL$-INTER"/>
      <sheetName val="_"/>
      <sheetName val="__x0001__"/>
      <sheetName val="________"/>
      <sheetName val="Detailed for Breakdown"/>
      <sheetName val="__x005f_x0001__"/>
      <sheetName val="Tongke"/>
      <sheetName val="gVL"/>
      <sheetName val="Sheet1"/>
      <sheetName val="ESTI."/>
      <sheetName val=""/>
      <sheetName val="_x0000__x0000__x0000__x0000__x0000__x0000__x0000__x0000_"/>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ow r="26">
          <cell r="P26">
            <v>233591.30900000001</v>
          </cell>
        </row>
      </sheetData>
      <sheetData sheetId="17"/>
      <sheetData sheetId="18"/>
      <sheetData sheetId="19"/>
      <sheetData sheetId="20"/>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HTDT"/>
      <sheetName val="D.chau"/>
      <sheetName val="Gia VL (QII-2006)"/>
      <sheetName val="TONG HOP VL-NC_x0000_TT"/>
      <sheetName val="TONG HOP VL-NC?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H chi phi`dz+chi phi cong to"/>
      <sheetName val="TT35"/>
      <sheetName val="Gia vat tu"/>
      <sheetName val="gtrinh"/>
      <sheetName val="XL4Poppy"/>
      <sheetName val="chiet0tinh"/>
      <sheetName val="Ctinh 10kV"/>
      <sheetName val="gVL"/>
      <sheetName val="Quantity"/>
      <sheetName val="Dù to¸n Ng¹n son"/>
      <sheetName val="ctBT"/>
      <sheetName val="CHITIET VL-NC-TT-3p"/>
      <sheetName val="Pgal2004"/>
      <sheetName val="VL"/>
      <sheetName val="MTC"/>
      <sheetName val="tong_hop_chi_phi"/>
      <sheetName val="TH_chi_phi_dz+chi_phi_cong_to"/>
      <sheetName val="chiet_tinh"/>
      <sheetName val="phan_giao_tien"/>
      <sheetName val="phan_giao_v_tu"/>
      <sheetName val="phan_giam_tien"/>
      <sheetName val="MAILEGUH"/>
      <sheetName val="Sheet2"/>
      <sheetName val="Sheet3"/>
      <sheetName val="Giai trinh"/>
      <sheetName val="터파기및재료"/>
      <sheetName val="Xuly Data"/>
      <sheetName val="bluong"/>
      <sheetName val="TH chi phi dz+chi phi aong to"/>
      <sheetName val="Gia VL"/>
      <sheetName val="DgiaCT"/>
      <sheetName val="Bill2000"/>
      <sheetName val="Bill30200"/>
      <sheetName val="PLV"/>
      <sheetName val="CT -THVLNC"/>
      <sheetName val="phan giao v vu"/>
      <sheetName val="KPVC-BD "/>
      <sheetName val="THPDMoi  (2)"/>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_x0000__x0000__x0000__x0000__x0000__x0000__x0000__x0000_"/>
      <sheetName val="KKKKKKKK"/>
      <sheetName val="2.CTDGCV-HO"/>
      <sheetName val="TT_35KV_TBA"/>
      <sheetName val="Thongso"/>
      <sheetName val="CTTDD"/>
      <sheetName val="DH_chi_phi_dz+chi_phi_cong_to"/>
      <sheetName val="??????"/>
      <sheetName val="M-GTKH"/>
      <sheetName val="VL-GTKH"/>
      <sheetName val="VT nha"/>
      <sheetName val="CT nha"/>
      <sheetName val="DT nha"/>
      <sheetName val="THKP957"/>
      <sheetName val="Tính giá NC"/>
      <sheetName val="Đầu vào"/>
      <sheetName val="Tiên lượng"/>
      <sheetName val="SL cước"/>
      <sheetName val="SILICATE"/>
      <sheetName val="______"/>
      <sheetName val="????????"/>
      <sheetName val="Tien luong"/>
      <sheetName val="NG"/>
      <sheetName val="Nhan cong"/>
      <sheetName val="Thiet bi"/>
      <sheetName val="Vat tu"/>
      <sheetName val="DM.ChiPhi"/>
      <sheetName val="May TC"/>
      <sheetName val="Phan tich"/>
      <sheetName val="Bang KL"/>
      <sheetName val="TH Kinh phi"/>
      <sheetName val="SL dau tien"/>
      <sheetName val="5.BANG I"/>
      <sheetName val="CBR"/>
      <sheetName val="Ct- DZ35kV"/>
      <sheetName val="PHAN DS 22 KV"/>
      <sheetName val="chi tiet TBA"/>
      <sheetName val="MTL$-INTER"/>
      <sheetName val="TH XDM"/>
      <sheetName val="TH Thu hoi"/>
      <sheetName val="DLNS"/>
      <sheetName val="Camay"/>
      <sheetName val="ChitietDZ"/>
      <sheetName val="ChitietTBA"/>
      <sheetName val="DGIAVLXD"/>
      <sheetName val="DM4970TBA"/>
      <sheetName val="DM4970DZ"/>
      <sheetName val="DMTN"/>
      <sheetName val="VATTU"/>
      <sheetName val="TBA"/>
      <sheetName val="MUX-1"/>
      <sheetName val="________"/>
      <sheetName val="TDT"/>
      <sheetName val="QD957"/>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dao vao"/>
      <sheetName val="DESIGN DATA"/>
      <sheetName val="STRESSES CHECK"/>
      <sheetName val="Ts"/>
      <sheetName val="Gia"/>
      <sheetName val="CTNC"/>
      <sheetName val="CTVL"/>
      <sheetName val="Dong HA CLo"/>
      <sheetName val="BE TONG"/>
      <sheetName val="DG6060 "/>
      <sheetName val="DG 6061"/>
      <sheetName val="CA MAY"/>
      <sheetName val="LK-SCT"/>
      <sheetName val="6. Muong"/>
      <sheetName val="TH-HG"/>
      <sheetName val="SUMMARY"/>
      <sheetName val="KH-Q1,Q2,01"/>
      <sheetName val="Don gia chi tiet"/>
      <sheetName val="Don gia"/>
      <sheetName val="Tinh toan"/>
      <sheetName val="Girder"/>
      <sheetName val=""/>
    </sheetNames>
    <sheetDataSet>
      <sheetData sheetId="0" refreshError="1"/>
      <sheetData sheetId="1" refreshError="1"/>
      <sheetData sheetId="2" refreshError="1"/>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ow r="6">
          <cell r="B6" t="str">
            <v>Xi m¨ng PC 300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L"/>
      <sheetName val="dgduong"/>
      <sheetName val="dgcoc"/>
      <sheetName val="dgmo-tru"/>
      <sheetName val="dgdam"/>
      <sheetName val="PL Vua"/>
      <sheetName val="He so"/>
      <sheetName val="DTduong"/>
      <sheetName val="Dieu phoi"/>
      <sheetName val="KLduong"/>
      <sheetName val="KC dam ban"/>
      <sheetName val="KL-cau"/>
      <sheetName val="KL-nhip dam"/>
      <sheetName val="Cau chinh (mo-tru)"/>
      <sheetName val="Cau chinh (dam)"/>
      <sheetName val="THKP(Ko den bu)"/>
      <sheetName val="Den bu"/>
      <sheetName val="KL-coc"/>
      <sheetName val="THKP (Co den bu)"/>
      <sheetName val="dgphu"/>
      <sheetName val="Thi cong"/>
      <sheetName val="Sheet1"/>
      <sheetName val="00000000"/>
      <sheetName val="10000000"/>
      <sheetName val="20000000"/>
      <sheetName val="phucap"/>
      <sheetName val="nen"/>
      <sheetName val="mat"/>
      <sheetName val="atgt"/>
      <sheetName val="cong"/>
      <sheetName val="vua"/>
      <sheetName val="gvl"/>
      <sheetName val="dtctiet"/>
      <sheetName val="thop-gtxl"/>
      <sheetName val="cphikhac"/>
      <sheetName val="bth"/>
      <sheetName val="gpmb"/>
      <sheetName val="Sheet3"/>
      <sheetName val="dtoan"/>
      <sheetName val="gtxl-dgth"/>
      <sheetName val="dap"/>
      <sheetName val="th-gtxl"/>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VL,NC,MTC"/>
      <sheetName val="Thaîg 1-06"/>
      <sheetName val="vvthoh2"/>
      <sheetName val="CHITIET-DZ04"/>
      <sheetName val="[DZNHADA.XLS䁝thopdtoan"/>
      <sheetName val="_DZNHADA.XLS䁝thopdtoan"/>
      <sheetName val="Ctinh 10kV"/>
      <sheetName val="ESTI."/>
      <sheetName val="DI-ESTI"/>
      <sheetName val="PNT-QUOT-#3"/>
      <sheetName val="COAT&amp;WRAP-QIOT-#3"/>
      <sheetName val="[DZNHADA.XLS?thopdtoan"/>
      <sheetName val="gvl"/>
      <sheetName val="_DZNHADA.XLS_thopdtoan"/>
      <sheetName val="_DZNHADA.XLS?thopdtoan"/>
      <sheetName val="6tthoh2"/>
      <sheetName val="VCDD_TBA"/>
      <sheetName val="chiet tinh"/>
      <sheetName val="KKKKKKKK"/>
      <sheetName val="gtrinh"/>
      <sheetName val="LKVL-CK-HT-GD1"/>
      <sheetName val="TONGKE-HT"/>
      <sheetName val="Section"/>
      <sheetName val="Giai trinh"/>
      <sheetName val="TTDZ22"/>
      <sheetName val="Comb"/>
      <sheetName val="gia"/>
      <sheetName val="??-BLDG"/>
      <sheetName val="TTTram"/>
      <sheetName val="tienluong"/>
      <sheetName val="Gia vat tu"/>
      <sheetName val="sat"/>
      <sheetName val="ptvt"/>
      <sheetName val="__-BLDG"/>
      <sheetName val="0,4kV"/>
      <sheetName val="Thi cong 0,4kv"/>
      <sheetName val="LIET KE 22KV"/>
      <sheetName val="CODE-TA"/>
      <sheetName val="LIET KE CSKH"/>
      <sheetName val="A1.CN"/>
      <sheetName val="n_cong"/>
      <sheetName val="phan_giao"/>
      <sheetName val="Thang_1-06"/>
      <sheetName val="Thaîg_1-06"/>
      <sheetName val="[DZNHADA_XLS䁝thopdtoan"/>
      <sheetName val="_DZNHADA_XLS䁝thopdtoan"/>
      <sheetName val="Ctinh_10kV"/>
      <sheetName val="ESTI_"/>
      <sheetName val="[DZNHADA_XLS?thopd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cpkhac-Bm=11m"/>
      <sheetName val="gtxl-duong(11m)"/>
      <sheetName val="thkphi-Bm=11m"/>
      <sheetName val="cpkhac-Bm=7m"/>
      <sheetName val="gtxl-duong(7m)"/>
      <sheetName val="thkphi-Bm=7m"/>
      <sheetName val="gtxl-cau"/>
      <sheetName val="gpmb"/>
      <sheetName val="gpmb-Bn=40m,Bm=25m"/>
      <sheetName val="Sheet1"/>
      <sheetName val="dap"/>
      <sheetName val="XL4Poppy"/>
      <sheetName val="gtxl"/>
    </sheetNames>
    <sheetDataSet>
      <sheetData sheetId="0" refreshError="1"/>
      <sheetData sheetId="1" refreshError="1"/>
      <sheetData sheetId="2" refreshError="1"/>
      <sheetData sheetId="3" refreshError="1"/>
      <sheetData sheetId="4" refreshError="1"/>
      <sheetData sheetId="5" refreshError="1"/>
      <sheetData sheetId="6" refreshError="1">
        <row r="45">
          <cell r="Q45">
            <v>6500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 val="Vat tu"/>
      <sheetName val="Gia_vat_tu1"/>
      <sheetName val="Vat_tu1"/>
      <sheetName val="Gia_vat_tu"/>
      <sheetName val="Vat_tu"/>
      <sheetName val="CT35"/>
      <sheetName val="chiet tinh"/>
      <sheetName val="Sheet1"/>
      <sheetName val=""/>
      <sheetName val="chiet_tinh"/>
      <sheetName val="Gia_vat_tu2"/>
      <sheetName val="Gia_vat_tu3"/>
      <sheetName val="Gia_vat_tu4"/>
      <sheetName val="TT-35KV+TBA"/>
      <sheetName val="DGchitiet "/>
      <sheetName val="MTC+NC"/>
      <sheetName val="TTDZ 679"/>
      <sheetName val="DG"/>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45">
          <cell r="E45">
            <v>450000</v>
          </cell>
        </row>
      </sheetData>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Dong Dau"/>
      <sheetName val="Sau dong"/>
      <sheetName val="Ma xa"/>
      <sheetName val="Me tri"/>
      <sheetName val="My dinh"/>
      <sheetName val="Tong cong"/>
      <sheetName val="Sheet4"/>
      <sheetName val="Sheet5"/>
      <sheetName val="moma o 7+9"/>
      <sheetName val="Sheet2"/>
      <sheetName val="Sheet3"/>
      <sheetName val="Bia"/>
      <sheetName val="TM"/>
      <sheetName val="TH"/>
      <sheetName val="CT"/>
      <sheetName val="CLVL"/>
      <sheetName val="Quang Tri"/>
      <sheetName val="TTHue"/>
      <sheetName val="Da Nang"/>
      <sheetName val="Quang Nam"/>
      <sheetName val="Quang Ngai"/>
      <sheetName val="TH DH-QN"/>
      <sheetName val="KP HD"/>
      <sheetName val="DB HD"/>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tong hop"/>
      <sheetName val="phan tich DG"/>
      <sheetName val="gia vat lieu"/>
      <sheetName val="gia xe may"/>
      <sheetName val="gia nhan cong"/>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du tru di BT,TV,BPhuoc1"/>
      <sheetName val="CATHODIC PROTEATION"/>
      <sheetName val="MTO REV_0"/>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BD52"/>
      <sheetName val="Coc 52"/>
      <sheetName val="BD225"/>
      <sheetName val="Coc 225"/>
      <sheetName val="VAY"/>
      <sheetName val="Bom"/>
      <sheetName val="Chart1"/>
      <sheetName val="thang1"/>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DT"/>
      <sheetName val="CP"/>
      <sheetName val="BCT6"/>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Ha Thanh"/>
      <sheetName val="Cham cong (5)"/>
      <sheetName val="DSKH HN"/>
      <sheetName val="NKY "/>
      <sheetName val="DS-TT"/>
      <sheetName val=" HN NHAP"/>
      <sheetName val="KHO HN"/>
      <sheetName val="CNO "/>
      <sheetName val="[99Q3299(REV.0).xlsÝK253 AC"/>
      <sheetName val="+h 10-11"/>
      <sheetName val="TS"/>
      <sheetName val="cc"/>
      <sheetName val="TGNH"/>
      <sheetName val="no phai tra"/>
      <sheetName val="no phai thu"/>
      <sheetName val="hang ton kho"/>
      <sheetName val="sp do dang"/>
      <sheetName val="CPa cty"/>
      <sheetName val="dat"/>
      <sheetName val="CCHC"/>
      <sheetName val="K243 K98"/>
      <sheetName val="_x000b_255"/>
      <sheetName val=""/>
      <sheetName val="TK331A"/>
      <sheetName val="TK131B"/>
      <sheetName val="TK131A"/>
      <sheetName val="TK 331c1"/>
      <sheetName val="TK331C"/>
      <sheetName val="CT331-2003"/>
      <sheetName val="CT 331"/>
      <sheetName val="CT131-2003"/>
      <sheetName val="CT 131"/>
      <sheetName val="TK331B"/>
      <sheetName val="Quang T2i"/>
      <sheetName val="Quang Ngaa"/>
      <sheetName val="ၨt 24-11"/>
      <sheetName val="DTCT"/>
      <sheetName val="PTVT"/>
      <sheetName val="THDT"/>
      <sheetName val="THVT"/>
      <sheetName val="THGT"/>
      <sheetName val="TL kenh Hon Cut"/>
      <sheetName val="Hon Soi"/>
      <sheetName val="SD12_x0000_(2)"/>
      <sheetName val="99Q3299(REV.0)"/>
      <sheetName val="Duong cong_x0000_vu hcm (7;) (2)"/>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tde"/>
      <sheetName val="tong"/>
      <sheetName val="Lamson"/>
      <sheetName val="luongson"/>
      <sheetName val="Nhieu"/>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Chu Anh"/>
      <sheetName val="111"/>
      <sheetName val="Anh Duc"/>
      <sheetName val="Quy luong"/>
      <sheetName val="Duong cong vu hcm ²_x0000__x0000_ (2)"/>
      <sheetName val="_99Q3299(REV.0).xlsÝK253 AC"/>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CL-1"/>
      <sheetName val="QT-1"/>
      <sheetName val="THKP1"/>
      <sheetName val="THKP2"/>
      <sheetName val="QT-2"/>
      <sheetName val="CL-3"/>
      <sheetName val="Dung"/>
      <sheetName val="Dung T"/>
      <sheetName val="Bao tuoi tre"/>
      <sheetName val="Tu liem"/>
      <sheetName val="UBDTMN"/>
      <sheetName val="Ban Cde"/>
      <sheetName val="Thach"/>
      <sheetName val="Duong"/>
      <sheetName val="PHBCTU"/>
      <sheetName val="Khac"/>
      <sheetName val="Chi tiet"/>
      <sheetName val="31.3.03"/>
      <sheetName val="PT"/>
      <sheetName val="Bia h2)"/>
      <sheetName val="THUTHAU6Tџ2000"/>
      <sheetName val="phuoctien"/>
      <sheetName val="phuoc dai"/>
      <sheetName val="phuocthang"/>
      <sheetName val="phuocthanh"/>
      <sheetName val="D_x0003_TC"/>
      <sheetName val="H-QN_x0000__x0000__x0000__x0000__x0000__x0000__x0000__x0000__x0000__x0000__x0000_줔Ư_x0000__x0004__x0000__x0000__x0000__x0000__x0000__x0000_圌Ư_x0000__x0000__x0000__x0000_"/>
      <sheetName val="Gia VÌ"/>
      <sheetName val=" bdca3"/>
      <sheetName val=" BDA3"/>
      <sheetName val="CHAM CONG  nam2004"/>
      <sheetName val="CA 3 &amp; DOC HAI 04"/>
      <sheetName val=" BVCQ"/>
      <sheetName val=" BVBH"/>
      <sheetName val=" BVPXL"/>
      <sheetName val="km346£}0-km346+240 (2)"/>
      <sheetName val="Tuan 1"/>
      <sheetName val="Tuan 2"/>
      <sheetName val="Tuan 3"/>
      <sheetName val="Tuan 4"/>
      <sheetName val="Thang"/>
      <sheetName val="T1"/>
      <sheetName val="T2"/>
      <sheetName val="T3"/>
      <sheetName val="T4"/>
      <sheetName val="mau 1"/>
      <sheetName val="mau 10"/>
      <sheetName val="mau 2"/>
      <sheetName val="mau 3"/>
      <sheetName val="mau 4"/>
      <sheetName val="Tai san luu dong"/>
      <sheetName val="Boiduongkiemke"/>
      <sheetName val="Tonghopgiatri"/>
      <sheetName val="Kiemke30-6"/>
      <sheetName val="KP ÿÿ"/>
      <sheetName val="Y_x0000__x0004_HD"/>
      <sheetName val="N_x0000__x0000__x0000__x0000__x0000__x0000_"/>
      <sheetName val="Jul-Sep 2003"/>
      <sheetName val="Oct-Dec 2003"/>
      <sheetName val="Annual 7-12--2003"/>
      <sheetName val="TERMINA_x0000_ KIT"/>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cell>
          <cell r="H1">
            <v>0</v>
          </cell>
          <cell r="I1">
            <v>0</v>
          </cell>
          <cell r="J1">
            <v>0</v>
          </cell>
          <cell r="K1" t="str">
            <v/>
          </cell>
          <cell r="L1" t="str">
            <v>M+L</v>
          </cell>
          <cell r="M1">
            <v>0</v>
          </cell>
          <cell r="N1">
            <v>0</v>
          </cell>
          <cell r="O1">
            <v>60</v>
          </cell>
          <cell r="P1">
            <v>114600</v>
          </cell>
          <cell r="Q1">
            <v>0</v>
          </cell>
        </row>
        <row r="2">
          <cell r="B2" t="str">
            <v>??  LNG TERMINAL</v>
          </cell>
          <cell r="C2">
            <v>0</v>
          </cell>
          <cell r="D2">
            <v>0</v>
          </cell>
          <cell r="E2">
            <v>0</v>
          </cell>
          <cell r="F2">
            <v>0</v>
          </cell>
          <cell r="G2" t="str">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0</v>
          </cell>
          <cell r="D41">
            <v>0</v>
          </cell>
          <cell r="E41" t="str">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cell>
          <cell r="D46" t="str">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cell>
          <cell r="D82" t="str">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F137">
            <v>0</v>
          </cell>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sheetData sheetId="732"/>
      <sheetData sheetId="733"/>
      <sheetData sheetId="7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dư dự toán đầu tư"/>
      <sheetName val="CTMT"/>
      <sheetName val="COA_TKTN"/>
      <sheetName val="Mã chương"/>
      <sheetName val="Mã ngành"/>
      <sheetName val="Mã nguồn"/>
    </sheetNames>
    <sheetDataSet>
      <sheetData sheetId="0">
        <row r="1">
          <cell r="AD1">
            <v>1</v>
          </cell>
        </row>
        <row r="2">
          <cell r="AD2">
            <v>2</v>
          </cell>
        </row>
        <row r="3">
          <cell r="AD3">
            <v>3</v>
          </cell>
        </row>
        <row r="4">
          <cell r="AD4">
            <v>4</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cau km45"/>
      <sheetName val="TV-Cong Km0-Km16+150m"/>
      <sheetName val="KTKC cau km8+649.78"/>
      <sheetName val="thuy va cau"/>
      <sheetName val="Q2"/>
      <sheetName val="XL4Poppy"/>
    </sheetNames>
    <sheetDataSet>
      <sheetData sheetId="0"/>
      <sheetData sheetId="1"/>
      <sheetData sheetId="2"/>
      <sheetData sheetId="3"/>
      <sheetData sheetId="4"/>
      <sheetData sheetId="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sheetData sheetId="1"/>
      <sheetData sheetId="2"/>
      <sheetData sheetId="3"/>
      <sheetData sheetId="4"/>
      <sheetData sheetId="5"/>
      <sheetData sheetId="6">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et qua"/>
      <sheetName val="Von tang dien nang giam"/>
      <sheetName val="Von tang 10%"/>
      <sheetName val="Dien nang giam 10%"/>
      <sheetName val="Co so"/>
    </sheetNames>
    <sheetDataSet>
      <sheetData sheetId="0"/>
      <sheetData sheetId="1"/>
      <sheetData sheetId="2"/>
      <sheetData sheetId="3"/>
      <sheetData sheetId="4" refreshError="1">
        <row r="5">
          <cell r="C5" t="str">
            <v>Thuû ®iÖn suèi T©n 1 tØnh Lµo Cai</v>
          </cell>
        </row>
        <row r="6">
          <cell r="C6" t="str">
            <v>C«ng ty t­ vÊn vµ ph¸t triÓn n¨ng l­îng</v>
          </cell>
        </row>
        <row r="9">
          <cell r="O9">
            <v>12750</v>
          </cell>
        </row>
        <row r="10">
          <cell r="C10">
            <v>46117</v>
          </cell>
          <cell r="O10">
            <v>6375</v>
          </cell>
        </row>
        <row r="11">
          <cell r="O11">
            <v>6375</v>
          </cell>
        </row>
        <row r="13">
          <cell r="C13">
            <v>0.1</v>
          </cell>
          <cell r="O13">
            <v>816.4</v>
          </cell>
        </row>
        <row r="14">
          <cell r="C14">
            <v>157</v>
          </cell>
          <cell r="O14">
            <v>392.5</v>
          </cell>
        </row>
        <row r="21">
          <cell r="C21">
            <v>2004</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ung"/>
      <sheetName val="NhapSL"/>
      <sheetName val="PhanBoNgang"/>
      <sheetName val="Noi-Luc"/>
      <sheetName val="Thep-MatCat"/>
      <sheetName val="Kiem-Toan"/>
      <sheetName val="Tinh-Duyet"/>
      <sheetName val="Khai-Thac"/>
      <sheetName val="MAT-CAU"/>
      <sheetName val="Dam-Ngang"/>
      <sheetName val="Hinh_Ve"/>
      <sheetName val="Rp"/>
      <sheetName val="Rm"/>
      <sheetName val="H10-H30"/>
      <sheetName val="XB80-X6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MTL__INTER"/>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Chart1"/>
      <sheetName val="KHTT"/>
      <sheetName val="KHCBthan"/>
      <sheetName val="KHTTthan"/>
      <sheetName val="KHPC"/>
      <sheetName val="KHPCthan"/>
      <sheetName val="Sheet3"/>
      <sheetName val="Sheet2"/>
      <sheetName val="BC tån kho than"/>
      <sheetName val="KHPCthan2002"/>
      <sheetName val="VCTT"/>
      <sheetName val="VCTh"/>
      <sheetName val="Sheet1"/>
      <sheetName val="Sheet5"/>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nhan cong"/>
      <sheetName val="PNT-QUOT-#3"/>
      <sheetName val="COAT&amp;WRAP-QIOT-#3"/>
      <sheetName val="Thau"/>
      <sheetName val="Mong"/>
      <sheetName val="CT-BT"/>
      <sheetName val="Xa"/>
      <sheetName val="00000000"/>
      <sheetName val="XL4Test5"/>
      <sheetName val="Quantity"/>
      <sheetName val="So lieu chung"/>
      <sheetName val="DATA"/>
      <sheetName val="CH"/>
      <sheetName val="LN"/>
      <sheetName val="TONGHOP"/>
      <sheetName val="GHI CHU"/>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LEGEND"/>
      <sheetName val="T3-99"/>
      <sheetName val="T4-99"/>
      <sheetName val="T5-99"/>
      <sheetName val="T6-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HC 35"/>
      <sheetName val="Sheet3"/>
      <sheetName val="kho bai"/>
      <sheetName val="Gia vl mong"/>
      <sheetName val="TT-DDK35"/>
      <sheetName val="TH DD35"/>
      <sheetName val="TH-DDK35KV"/>
      <sheetName val="TT-TBA35"/>
      <sheetName val="DT-TBA NP"/>
      <sheetName val="TH-TBA NP"/>
      <sheetName val="Sheet1"/>
      <sheetName val="CP-Xaylap"/>
      <sheetName val="CP_Thietbi "/>
      <sheetName val="TTVanChuyen"/>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J4">
            <v>198089.60000000001</v>
          </cell>
        </row>
        <row r="5">
          <cell r="J5">
            <v>125945.60000000001</v>
          </cell>
        </row>
        <row r="6">
          <cell r="J6">
            <v>121708.79999999999</v>
          </cell>
        </row>
      </sheetData>
      <sheetData sheetId="1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 val="REGION"/>
      <sheetName val="_x0000__x0000__x0000__x0000__x0000__x0000__x0000__x0000_"/>
      <sheetName val="ptdgia-mong"/>
      <sheetName val="ctdg"/>
      <sheetName val="TTVanChuyen"/>
      <sheetName val="ThongSo"/>
      <sheetName val="????????"/>
      <sheetName val="TONGKE3p "/>
      <sheetName val="TDTKP"/>
      <sheetName val="chitimc"/>
      <sheetName val="DGchitiet_"/>
      <sheetName val="Coc khoan"/>
      <sheetName val="CHITIET VL-NC-TT1p"/>
      <sheetName val="________"/>
      <sheetName val="IBASE"/>
      <sheetName val="KKKKKKKK"/>
      <sheetName val="Gia_vat_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do duy tri"/>
      <sheetName val="Ket qua"/>
      <sheetName val="Bieu do phan phoi"/>
      <sheetName val="00000000"/>
      <sheetName val="10000000"/>
      <sheetName val="XL4Test5"/>
    </sheetNames>
    <sheetDataSet>
      <sheetData sheetId="0" refreshError="1">
        <row r="7">
          <cell r="C7">
            <v>0.99791666666666667</v>
          </cell>
        </row>
        <row r="8">
          <cell r="C8">
            <v>0.99583333333333335</v>
          </cell>
        </row>
        <row r="9">
          <cell r="C9">
            <v>0.99375000000000002</v>
          </cell>
        </row>
        <row r="10">
          <cell r="C10">
            <v>0.9916666666666667</v>
          </cell>
        </row>
        <row r="11">
          <cell r="C11">
            <v>0.98958333333333337</v>
          </cell>
        </row>
        <row r="12">
          <cell r="C12">
            <v>0.98750000000000004</v>
          </cell>
        </row>
        <row r="13">
          <cell r="C13">
            <v>0.98541666666666672</v>
          </cell>
        </row>
        <row r="14">
          <cell r="C14">
            <v>0.98333333333333328</v>
          </cell>
        </row>
        <row r="15">
          <cell r="C15">
            <v>0.98124999999999996</v>
          </cell>
        </row>
        <row r="16">
          <cell r="C16">
            <v>0.97916666666666663</v>
          </cell>
        </row>
        <row r="17">
          <cell r="C17">
            <v>0.9770833333333333</v>
          </cell>
        </row>
        <row r="18">
          <cell r="C18">
            <v>0.97499999999999998</v>
          </cell>
        </row>
        <row r="19">
          <cell r="C19">
            <v>0.97291666666666665</v>
          </cell>
        </row>
        <row r="20">
          <cell r="C20">
            <v>0.97083333333333333</v>
          </cell>
        </row>
        <row r="21">
          <cell r="C21">
            <v>0.96875</v>
          </cell>
        </row>
        <row r="22">
          <cell r="C22">
            <v>0.96666666666666667</v>
          </cell>
        </row>
        <row r="23">
          <cell r="C23">
            <v>0.96458333333333335</v>
          </cell>
        </row>
        <row r="24">
          <cell r="C24">
            <v>0.96250000000000002</v>
          </cell>
        </row>
        <row r="25">
          <cell r="C25">
            <v>0.9604166666666667</v>
          </cell>
        </row>
        <row r="26">
          <cell r="C26">
            <v>0.95833333333333337</v>
          </cell>
        </row>
        <row r="27">
          <cell r="C27">
            <v>0.95625000000000004</v>
          </cell>
        </row>
        <row r="28">
          <cell r="C28">
            <v>0.95416666666666672</v>
          </cell>
        </row>
        <row r="29">
          <cell r="C29">
            <v>0.95208333333333328</v>
          </cell>
        </row>
        <row r="30">
          <cell r="C30">
            <v>0.95</v>
          </cell>
        </row>
        <row r="31">
          <cell r="C31">
            <v>0.94791666666666663</v>
          </cell>
        </row>
        <row r="32">
          <cell r="C32">
            <v>0.9458333333333333</v>
          </cell>
        </row>
        <row r="33">
          <cell r="C33">
            <v>0.94374999999999998</v>
          </cell>
        </row>
        <row r="34">
          <cell r="C34">
            <v>0.94166666666666665</v>
          </cell>
        </row>
        <row r="35">
          <cell r="C35">
            <v>0.93958333333333333</v>
          </cell>
        </row>
        <row r="36">
          <cell r="C36">
            <v>0.9375</v>
          </cell>
        </row>
        <row r="37">
          <cell r="C37">
            <v>0.93541666666666667</v>
          </cell>
        </row>
        <row r="38">
          <cell r="C38">
            <v>0.93333333333333335</v>
          </cell>
        </row>
        <row r="39">
          <cell r="C39">
            <v>0.93125000000000002</v>
          </cell>
        </row>
        <row r="40">
          <cell r="C40">
            <v>0.9291666666666667</v>
          </cell>
        </row>
        <row r="41">
          <cell r="C41">
            <v>0.92708333333333337</v>
          </cell>
        </row>
        <row r="42">
          <cell r="C42">
            <v>0.92500000000000004</v>
          </cell>
        </row>
        <row r="43">
          <cell r="C43">
            <v>0.92291666666666672</v>
          </cell>
        </row>
        <row r="44">
          <cell r="C44">
            <v>0.92083333333333328</v>
          </cell>
        </row>
        <row r="45">
          <cell r="C45">
            <v>0.91874999999999996</v>
          </cell>
        </row>
        <row r="46">
          <cell r="C46">
            <v>0.91666666666666663</v>
          </cell>
        </row>
        <row r="47">
          <cell r="C47">
            <v>0.9145833333333333</v>
          </cell>
        </row>
        <row r="48">
          <cell r="C48">
            <v>0.91249999999999998</v>
          </cell>
        </row>
        <row r="49">
          <cell r="C49">
            <v>0.91041666666666665</v>
          </cell>
        </row>
        <row r="50">
          <cell r="C50">
            <v>0.90833333333333333</v>
          </cell>
        </row>
        <row r="51">
          <cell r="C51">
            <v>0.90625</v>
          </cell>
        </row>
        <row r="52">
          <cell r="C52">
            <v>0.90416666666666667</v>
          </cell>
        </row>
        <row r="53">
          <cell r="C53">
            <v>0.90208333333333335</v>
          </cell>
        </row>
        <row r="54">
          <cell r="C54">
            <v>0.9</v>
          </cell>
        </row>
        <row r="55">
          <cell r="C55">
            <v>0.8979166666666667</v>
          </cell>
        </row>
        <row r="56">
          <cell r="C56">
            <v>0.89583333333333337</v>
          </cell>
        </row>
        <row r="57">
          <cell r="C57">
            <v>0.89375000000000004</v>
          </cell>
        </row>
        <row r="58">
          <cell r="C58">
            <v>0.89166666666666672</v>
          </cell>
        </row>
        <row r="59">
          <cell r="C59">
            <v>0.88958333333333328</v>
          </cell>
        </row>
        <row r="60">
          <cell r="C60">
            <v>0.88749999999999996</v>
          </cell>
        </row>
        <row r="61">
          <cell r="C61">
            <v>0.88541666666666663</v>
          </cell>
        </row>
        <row r="62">
          <cell r="C62">
            <v>0.8833333333333333</v>
          </cell>
        </row>
        <row r="63">
          <cell r="C63">
            <v>0.88124999999999998</v>
          </cell>
        </row>
        <row r="64">
          <cell r="C64">
            <v>0.87916666666666665</v>
          </cell>
        </row>
        <row r="65">
          <cell r="C65">
            <v>0.87708333333333333</v>
          </cell>
        </row>
        <row r="66">
          <cell r="C66">
            <v>0.875</v>
          </cell>
        </row>
        <row r="67">
          <cell r="C67">
            <v>0.87291666666666667</v>
          </cell>
        </row>
        <row r="68">
          <cell r="C68">
            <v>0.87083333333333335</v>
          </cell>
        </row>
        <row r="69">
          <cell r="C69">
            <v>0.86875000000000002</v>
          </cell>
        </row>
        <row r="70">
          <cell r="C70">
            <v>0.8666666666666667</v>
          </cell>
        </row>
        <row r="71">
          <cell r="C71">
            <v>0.86458333333333337</v>
          </cell>
        </row>
        <row r="72">
          <cell r="C72">
            <v>0.86250000000000004</v>
          </cell>
        </row>
        <row r="73">
          <cell r="C73">
            <v>0.86041666666666672</v>
          </cell>
        </row>
        <row r="74">
          <cell r="C74">
            <v>0.85833333333333328</v>
          </cell>
        </row>
        <row r="75">
          <cell r="C75">
            <v>0.85624999999999996</v>
          </cell>
        </row>
        <row r="76">
          <cell r="C76">
            <v>0.85416666666666663</v>
          </cell>
        </row>
        <row r="77">
          <cell r="C77">
            <v>0.8520833333333333</v>
          </cell>
        </row>
        <row r="78">
          <cell r="C78">
            <v>0.85</v>
          </cell>
        </row>
        <row r="79">
          <cell r="C79">
            <v>0.84791666666666665</v>
          </cell>
        </row>
        <row r="80">
          <cell r="C80">
            <v>0.84583333333333333</v>
          </cell>
        </row>
        <row r="81">
          <cell r="C81">
            <v>0.84375</v>
          </cell>
        </row>
        <row r="82">
          <cell r="C82">
            <v>0.84166666666666667</v>
          </cell>
        </row>
        <row r="83">
          <cell r="C83">
            <v>0.83958333333333335</v>
          </cell>
        </row>
        <row r="84">
          <cell r="C84">
            <v>0.83750000000000002</v>
          </cell>
        </row>
        <row r="85">
          <cell r="C85">
            <v>0.8354166666666667</v>
          </cell>
        </row>
        <row r="86">
          <cell r="C86">
            <v>0.83333333333333337</v>
          </cell>
        </row>
        <row r="87">
          <cell r="C87">
            <v>0.83125000000000004</v>
          </cell>
        </row>
        <row r="88">
          <cell r="C88">
            <v>0.82916666666666672</v>
          </cell>
        </row>
        <row r="89">
          <cell r="C89">
            <v>0.82708333333333328</v>
          </cell>
        </row>
        <row r="90">
          <cell r="C90">
            <v>0.82499999999999996</v>
          </cell>
        </row>
        <row r="91">
          <cell r="C91">
            <v>0.82291666666666663</v>
          </cell>
        </row>
        <row r="92">
          <cell r="C92">
            <v>0.8208333333333333</v>
          </cell>
        </row>
        <row r="93">
          <cell r="C93">
            <v>0.81874999999999998</v>
          </cell>
        </row>
        <row r="94">
          <cell r="C94">
            <v>0.81666666666666665</v>
          </cell>
        </row>
        <row r="95">
          <cell r="C95">
            <v>0.81458333333333333</v>
          </cell>
        </row>
        <row r="96">
          <cell r="C96">
            <v>0.8125</v>
          </cell>
        </row>
        <row r="97">
          <cell r="C97">
            <v>0.81041666666666667</v>
          </cell>
        </row>
        <row r="98">
          <cell r="C98">
            <v>0.80833333333333335</v>
          </cell>
        </row>
        <row r="99">
          <cell r="C99">
            <v>0.80625000000000002</v>
          </cell>
        </row>
        <row r="100">
          <cell r="C100">
            <v>0.8041666666666667</v>
          </cell>
        </row>
        <row r="101">
          <cell r="C101">
            <v>0.80208333333333337</v>
          </cell>
        </row>
        <row r="102">
          <cell r="C102">
            <v>0.8</v>
          </cell>
        </row>
        <row r="103">
          <cell r="C103">
            <v>0.79791666666666672</v>
          </cell>
        </row>
        <row r="104">
          <cell r="C104">
            <v>0.79583333333333328</v>
          </cell>
        </row>
        <row r="105">
          <cell r="C105">
            <v>0.79374999999999996</v>
          </cell>
        </row>
        <row r="106">
          <cell r="C106">
            <v>0.79166666666666663</v>
          </cell>
        </row>
        <row r="107">
          <cell r="C107">
            <v>0.7895833333333333</v>
          </cell>
        </row>
        <row r="108">
          <cell r="C108">
            <v>0.78749999999999998</v>
          </cell>
        </row>
        <row r="109">
          <cell r="C109">
            <v>0.78541666666666665</v>
          </cell>
        </row>
        <row r="110">
          <cell r="C110">
            <v>0.78333333333333333</v>
          </cell>
        </row>
        <row r="111">
          <cell r="C111">
            <v>0.78125</v>
          </cell>
        </row>
        <row r="112">
          <cell r="C112">
            <v>0.77916666666666667</v>
          </cell>
        </row>
        <row r="113">
          <cell r="C113">
            <v>0.77708333333333335</v>
          </cell>
        </row>
        <row r="114">
          <cell r="C114">
            <v>0.77500000000000002</v>
          </cell>
        </row>
        <row r="115">
          <cell r="C115">
            <v>0.7729166666666667</v>
          </cell>
        </row>
        <row r="116">
          <cell r="C116">
            <v>0.77083333333333337</v>
          </cell>
        </row>
        <row r="117">
          <cell r="C117">
            <v>0.76875000000000004</v>
          </cell>
        </row>
        <row r="118">
          <cell r="C118">
            <v>0.76666666666666672</v>
          </cell>
        </row>
        <row r="119">
          <cell r="C119">
            <v>0.76458333333333328</v>
          </cell>
        </row>
        <row r="120">
          <cell r="C120">
            <v>0.76249999999999996</v>
          </cell>
        </row>
        <row r="121">
          <cell r="C121">
            <v>0.76041666666666663</v>
          </cell>
        </row>
        <row r="122">
          <cell r="C122">
            <v>0.7583333333333333</v>
          </cell>
        </row>
        <row r="123">
          <cell r="C123">
            <v>0.75624999999999998</v>
          </cell>
        </row>
        <row r="124">
          <cell r="C124">
            <v>0.75416666666666665</v>
          </cell>
        </row>
        <row r="125">
          <cell r="C125">
            <v>0.75208333333333333</v>
          </cell>
        </row>
        <row r="126">
          <cell r="C126">
            <v>0.75</v>
          </cell>
        </row>
        <row r="127">
          <cell r="C127">
            <v>0.74791666666666667</v>
          </cell>
        </row>
        <row r="128">
          <cell r="C128">
            <v>0.74583333333333335</v>
          </cell>
        </row>
        <row r="129">
          <cell r="C129">
            <v>0.74375000000000002</v>
          </cell>
        </row>
        <row r="130">
          <cell r="C130">
            <v>0.7416666666666667</v>
          </cell>
        </row>
        <row r="131">
          <cell r="C131">
            <v>0.73958333333333337</v>
          </cell>
        </row>
        <row r="132">
          <cell r="C132">
            <v>0.73750000000000004</v>
          </cell>
        </row>
        <row r="133">
          <cell r="C133">
            <v>0.73541666666666672</v>
          </cell>
        </row>
        <row r="134">
          <cell r="C134">
            <v>0.73333333333333328</v>
          </cell>
        </row>
        <row r="135">
          <cell r="C135">
            <v>0.73124999999999996</v>
          </cell>
        </row>
        <row r="136">
          <cell r="C136">
            <v>0.72916666666666663</v>
          </cell>
        </row>
        <row r="137">
          <cell r="C137">
            <v>0.7270833333333333</v>
          </cell>
        </row>
        <row r="138">
          <cell r="C138">
            <v>0.72499999999999998</v>
          </cell>
        </row>
        <row r="139">
          <cell r="C139">
            <v>0.72291666666666665</v>
          </cell>
        </row>
        <row r="140">
          <cell r="C140">
            <v>0.72083333333333333</v>
          </cell>
        </row>
        <row r="141">
          <cell r="C141">
            <v>0.71875</v>
          </cell>
        </row>
        <row r="142">
          <cell r="C142">
            <v>0.71666666666666667</v>
          </cell>
        </row>
        <row r="143">
          <cell r="C143">
            <v>0.71458333333333335</v>
          </cell>
        </row>
        <row r="144">
          <cell r="C144">
            <v>0.71250000000000002</v>
          </cell>
        </row>
        <row r="145">
          <cell r="C145">
            <v>0.7104166666666667</v>
          </cell>
        </row>
        <row r="146">
          <cell r="C146">
            <v>0.70833333333333337</v>
          </cell>
        </row>
        <row r="147">
          <cell r="C147">
            <v>0.70625000000000004</v>
          </cell>
        </row>
        <row r="148">
          <cell r="C148">
            <v>0.70416666666666672</v>
          </cell>
        </row>
        <row r="149">
          <cell r="C149">
            <v>0.70208333333333328</v>
          </cell>
        </row>
        <row r="150">
          <cell r="C150">
            <v>0.7</v>
          </cell>
        </row>
        <row r="151">
          <cell r="C151">
            <v>0.69791666666666663</v>
          </cell>
        </row>
        <row r="152">
          <cell r="C152">
            <v>0.6958333333333333</v>
          </cell>
        </row>
        <row r="153">
          <cell r="C153">
            <v>0.69374999999999998</v>
          </cell>
        </row>
        <row r="154">
          <cell r="C154">
            <v>0.69166666666666665</v>
          </cell>
        </row>
        <row r="155">
          <cell r="C155">
            <v>0.68958333333333333</v>
          </cell>
        </row>
        <row r="156">
          <cell r="C156">
            <v>0.6875</v>
          </cell>
        </row>
        <row r="157">
          <cell r="C157">
            <v>0.68541666666666667</v>
          </cell>
        </row>
        <row r="158">
          <cell r="C158">
            <v>0.68333333333333335</v>
          </cell>
        </row>
        <row r="159">
          <cell r="C159">
            <v>0.68125000000000002</v>
          </cell>
        </row>
        <row r="160">
          <cell r="C160">
            <v>0.6791666666666667</v>
          </cell>
        </row>
        <row r="161">
          <cell r="C161">
            <v>0.67708333333333337</v>
          </cell>
        </row>
        <row r="162">
          <cell r="C162">
            <v>0.67500000000000004</v>
          </cell>
        </row>
        <row r="163">
          <cell r="C163">
            <v>0.67291666666666672</v>
          </cell>
        </row>
        <row r="164">
          <cell r="C164">
            <v>0.67083333333333328</v>
          </cell>
        </row>
        <row r="165">
          <cell r="C165">
            <v>0.66874999999999996</v>
          </cell>
        </row>
        <row r="166">
          <cell r="C166">
            <v>0.66666666666666663</v>
          </cell>
        </row>
        <row r="167">
          <cell r="C167">
            <v>0.6645833333333333</v>
          </cell>
        </row>
        <row r="168">
          <cell r="C168">
            <v>0.66249999999999998</v>
          </cell>
        </row>
        <row r="169">
          <cell r="C169">
            <v>0.66041666666666665</v>
          </cell>
        </row>
        <row r="170">
          <cell r="C170">
            <v>0.65833333333333333</v>
          </cell>
        </row>
        <row r="171">
          <cell r="C171">
            <v>0.65625</v>
          </cell>
        </row>
        <row r="172">
          <cell r="C172">
            <v>0.65416666666666667</v>
          </cell>
        </row>
        <row r="173">
          <cell r="C173">
            <v>0.65208333333333335</v>
          </cell>
        </row>
        <row r="174">
          <cell r="C174">
            <v>0.65</v>
          </cell>
        </row>
        <row r="175">
          <cell r="C175">
            <v>0.6479166666666667</v>
          </cell>
        </row>
        <row r="176">
          <cell r="C176">
            <v>0.64583333333333337</v>
          </cell>
        </row>
        <row r="177">
          <cell r="C177">
            <v>0.64375000000000004</v>
          </cell>
        </row>
        <row r="178">
          <cell r="C178">
            <v>0.64166666666666672</v>
          </cell>
        </row>
        <row r="179">
          <cell r="C179">
            <v>0.63958333333333328</v>
          </cell>
        </row>
        <row r="180">
          <cell r="C180">
            <v>0.63749999999999996</v>
          </cell>
        </row>
        <row r="181">
          <cell r="C181">
            <v>0.63541666666666663</v>
          </cell>
        </row>
        <row r="182">
          <cell r="C182">
            <v>0.6333333333333333</v>
          </cell>
        </row>
        <row r="183">
          <cell r="C183">
            <v>0.63124999999999998</v>
          </cell>
        </row>
        <row r="184">
          <cell r="C184">
            <v>0.62916666666666665</v>
          </cell>
        </row>
        <row r="185">
          <cell r="C185">
            <v>0.62708333333333333</v>
          </cell>
        </row>
        <row r="186">
          <cell r="C186">
            <v>0.625</v>
          </cell>
        </row>
        <row r="187">
          <cell r="C187">
            <v>0.62291666666666667</v>
          </cell>
        </row>
        <row r="188">
          <cell r="C188">
            <v>0.62083333333333335</v>
          </cell>
        </row>
        <row r="189">
          <cell r="C189">
            <v>0.61875000000000002</v>
          </cell>
        </row>
        <row r="190">
          <cell r="C190">
            <v>0.6166666666666667</v>
          </cell>
        </row>
        <row r="191">
          <cell r="C191">
            <v>0.61458333333333337</v>
          </cell>
        </row>
        <row r="192">
          <cell r="C192">
            <v>0.61250000000000004</v>
          </cell>
        </row>
        <row r="193">
          <cell r="C193">
            <v>0.61041666666666672</v>
          </cell>
        </row>
        <row r="194">
          <cell r="C194">
            <v>0.60833333333333328</v>
          </cell>
        </row>
        <row r="195">
          <cell r="C195">
            <v>0.60624999999999996</v>
          </cell>
        </row>
        <row r="196">
          <cell r="C196">
            <v>0.60416666666666663</v>
          </cell>
        </row>
        <row r="197">
          <cell r="C197">
            <v>0.6020833333333333</v>
          </cell>
        </row>
        <row r="198">
          <cell r="C198">
            <v>0.6</v>
          </cell>
        </row>
        <row r="199">
          <cell r="C199">
            <v>0.59791666666666665</v>
          </cell>
        </row>
        <row r="200">
          <cell r="C200">
            <v>0.59583333333333333</v>
          </cell>
        </row>
        <row r="201">
          <cell r="C201">
            <v>0.59375</v>
          </cell>
        </row>
        <row r="202">
          <cell r="C202">
            <v>0.59166666666666667</v>
          </cell>
        </row>
        <row r="203">
          <cell r="C203">
            <v>0.58958333333333335</v>
          </cell>
        </row>
        <row r="204">
          <cell r="C204">
            <v>0.58750000000000002</v>
          </cell>
        </row>
        <row r="205">
          <cell r="C205">
            <v>0.5854166666666667</v>
          </cell>
        </row>
        <row r="206">
          <cell r="C206">
            <v>0.58333333333333337</v>
          </cell>
        </row>
        <row r="207">
          <cell r="C207">
            <v>0.58125000000000004</v>
          </cell>
        </row>
        <row r="208">
          <cell r="C208">
            <v>0.57916666666666672</v>
          </cell>
        </row>
        <row r="209">
          <cell r="C209">
            <v>0.57708333333333328</v>
          </cell>
        </row>
        <row r="210">
          <cell r="C210">
            <v>0.57499999999999996</v>
          </cell>
        </row>
        <row r="211">
          <cell r="C211">
            <v>0.57291666666666663</v>
          </cell>
        </row>
        <row r="212">
          <cell r="C212">
            <v>0.5708333333333333</v>
          </cell>
        </row>
        <row r="213">
          <cell r="C213">
            <v>0.56874999999999998</v>
          </cell>
        </row>
        <row r="214">
          <cell r="C214">
            <v>0.56666666666666665</v>
          </cell>
        </row>
        <row r="215">
          <cell r="C215">
            <v>0.56458333333333333</v>
          </cell>
        </row>
        <row r="216">
          <cell r="C216">
            <v>0.5625</v>
          </cell>
        </row>
        <row r="217">
          <cell r="C217">
            <v>0.56041666666666667</v>
          </cell>
        </row>
        <row r="218">
          <cell r="C218">
            <v>0.55833333333333335</v>
          </cell>
        </row>
        <row r="219">
          <cell r="C219">
            <v>0.55625000000000002</v>
          </cell>
        </row>
        <row r="220">
          <cell r="C220">
            <v>0.5541666666666667</v>
          </cell>
        </row>
        <row r="221">
          <cell r="C221">
            <v>0.55208333333333337</v>
          </cell>
        </row>
        <row r="222">
          <cell r="C222">
            <v>0.55000000000000004</v>
          </cell>
        </row>
        <row r="223">
          <cell r="C223">
            <v>0.54791666666666672</v>
          </cell>
        </row>
        <row r="224">
          <cell r="C224">
            <v>0.54583333333333328</v>
          </cell>
        </row>
        <row r="225">
          <cell r="C225">
            <v>0.54374999999999996</v>
          </cell>
        </row>
        <row r="226">
          <cell r="C226">
            <v>0.54166666666666663</v>
          </cell>
        </row>
        <row r="227">
          <cell r="C227">
            <v>0.5395833333333333</v>
          </cell>
        </row>
        <row r="228">
          <cell r="C228">
            <v>0.53749999999999998</v>
          </cell>
        </row>
        <row r="229">
          <cell r="C229">
            <v>0.53541666666666665</v>
          </cell>
        </row>
        <row r="230">
          <cell r="C230">
            <v>0.53333333333333333</v>
          </cell>
        </row>
        <row r="231">
          <cell r="C231">
            <v>0.53125</v>
          </cell>
        </row>
        <row r="232">
          <cell r="C232">
            <v>0.52916666666666667</v>
          </cell>
        </row>
        <row r="233">
          <cell r="C233">
            <v>0.52708333333333335</v>
          </cell>
        </row>
        <row r="234">
          <cell r="C234">
            <v>0.52500000000000002</v>
          </cell>
        </row>
        <row r="235">
          <cell r="C235">
            <v>0.5229166666666667</v>
          </cell>
        </row>
        <row r="236">
          <cell r="C236">
            <v>0.52083333333333337</v>
          </cell>
        </row>
        <row r="237">
          <cell r="C237">
            <v>0.51875000000000004</v>
          </cell>
        </row>
        <row r="238">
          <cell r="C238">
            <v>0.51666666666666672</v>
          </cell>
        </row>
        <row r="239">
          <cell r="C239">
            <v>0.51458333333333328</v>
          </cell>
        </row>
        <row r="240">
          <cell r="C240">
            <v>0.51249999999999996</v>
          </cell>
        </row>
        <row r="241">
          <cell r="C241">
            <v>0.51041666666666663</v>
          </cell>
        </row>
        <row r="242">
          <cell r="C242">
            <v>0.5083333333333333</v>
          </cell>
        </row>
        <row r="243">
          <cell r="C243">
            <v>0.50624999999999998</v>
          </cell>
        </row>
        <row r="244">
          <cell r="C244">
            <v>0.50416666666666665</v>
          </cell>
        </row>
        <row r="245">
          <cell r="C245">
            <v>0.50208333333333333</v>
          </cell>
        </row>
        <row r="246">
          <cell r="C246">
            <v>0.5</v>
          </cell>
        </row>
        <row r="247">
          <cell r="C247">
            <v>0.49791666666666667</v>
          </cell>
        </row>
        <row r="248">
          <cell r="C248">
            <v>0.49583333333333335</v>
          </cell>
        </row>
        <row r="249">
          <cell r="C249">
            <v>0.49375000000000002</v>
          </cell>
        </row>
        <row r="250">
          <cell r="C250">
            <v>0.49166666666666664</v>
          </cell>
        </row>
        <row r="251">
          <cell r="C251">
            <v>0.48958333333333331</v>
          </cell>
        </row>
        <row r="252">
          <cell r="C252">
            <v>0.48749999999999999</v>
          </cell>
        </row>
        <row r="253">
          <cell r="C253">
            <v>0.48541666666666666</v>
          </cell>
        </row>
        <row r="254">
          <cell r="C254">
            <v>0.48333333333333334</v>
          </cell>
        </row>
        <row r="255">
          <cell r="C255">
            <v>0.48125000000000001</v>
          </cell>
        </row>
        <row r="256">
          <cell r="C256">
            <v>0.47916666666666669</v>
          </cell>
        </row>
        <row r="257">
          <cell r="C257">
            <v>0.47708333333333336</v>
          </cell>
        </row>
        <row r="258">
          <cell r="C258">
            <v>0.47499999999999998</v>
          </cell>
        </row>
        <row r="259">
          <cell r="C259">
            <v>0.47291666666666665</v>
          </cell>
        </row>
        <row r="260">
          <cell r="C260">
            <v>0.47083333333333333</v>
          </cell>
        </row>
        <row r="261">
          <cell r="C261">
            <v>0.46875</v>
          </cell>
        </row>
        <row r="262">
          <cell r="C262">
            <v>0.46666666666666667</v>
          </cell>
        </row>
        <row r="263">
          <cell r="C263">
            <v>0.46458333333333335</v>
          </cell>
        </row>
        <row r="264">
          <cell r="C264">
            <v>0.46250000000000002</v>
          </cell>
        </row>
        <row r="265">
          <cell r="C265">
            <v>0.46041666666666664</v>
          </cell>
        </row>
        <row r="266">
          <cell r="C266">
            <v>0.45833333333333331</v>
          </cell>
        </row>
        <row r="267">
          <cell r="C267">
            <v>0.45624999999999999</v>
          </cell>
        </row>
        <row r="268">
          <cell r="C268">
            <v>0.45416666666666666</v>
          </cell>
        </row>
        <row r="269">
          <cell r="C269">
            <v>0.45208333333333334</v>
          </cell>
        </row>
        <row r="270">
          <cell r="C270">
            <v>0.45</v>
          </cell>
        </row>
        <row r="271">
          <cell r="C271">
            <v>0.44791666666666669</v>
          </cell>
        </row>
        <row r="272">
          <cell r="C272">
            <v>0.44583333333333336</v>
          </cell>
        </row>
        <row r="273">
          <cell r="C273">
            <v>0.44374999999999998</v>
          </cell>
        </row>
        <row r="274">
          <cell r="C274">
            <v>0.44166666666666665</v>
          </cell>
        </row>
        <row r="275">
          <cell r="C275">
            <v>0.43958333333333333</v>
          </cell>
        </row>
        <row r="276">
          <cell r="C276">
            <v>0.4375</v>
          </cell>
        </row>
        <row r="277">
          <cell r="C277">
            <v>0.43541666666666667</v>
          </cell>
        </row>
        <row r="278">
          <cell r="C278">
            <v>0.43333333333333335</v>
          </cell>
        </row>
        <row r="279">
          <cell r="C279">
            <v>0.43125000000000002</v>
          </cell>
        </row>
        <row r="280">
          <cell r="C280">
            <v>0.42916666666666664</v>
          </cell>
        </row>
        <row r="281">
          <cell r="C281">
            <v>0.42708333333333331</v>
          </cell>
        </row>
        <row r="282">
          <cell r="C282">
            <v>0.42499999999999999</v>
          </cell>
        </row>
        <row r="283">
          <cell r="C283">
            <v>0.42291666666666666</v>
          </cell>
        </row>
        <row r="284">
          <cell r="C284">
            <v>0.42083333333333334</v>
          </cell>
        </row>
        <row r="285">
          <cell r="C285">
            <v>0.41875000000000001</v>
          </cell>
        </row>
        <row r="286">
          <cell r="C286">
            <v>0.41666666666666669</v>
          </cell>
        </row>
        <row r="287">
          <cell r="C287">
            <v>0.41458333333333336</v>
          </cell>
        </row>
        <row r="288">
          <cell r="C288">
            <v>0.41249999999999998</v>
          </cell>
        </row>
        <row r="289">
          <cell r="C289">
            <v>0.41041666666666665</v>
          </cell>
        </row>
        <row r="290">
          <cell r="C290">
            <v>0.40833333333333333</v>
          </cell>
        </row>
        <row r="291">
          <cell r="C291">
            <v>0.40625</v>
          </cell>
        </row>
        <row r="292">
          <cell r="C292">
            <v>0.40416666666666667</v>
          </cell>
        </row>
        <row r="293">
          <cell r="C293">
            <v>0.40208333333333335</v>
          </cell>
        </row>
        <row r="294">
          <cell r="C294">
            <v>0.4</v>
          </cell>
        </row>
        <row r="295">
          <cell r="C295">
            <v>0.39791666666666664</v>
          </cell>
        </row>
        <row r="296">
          <cell r="C296">
            <v>0.39583333333333331</v>
          </cell>
        </row>
        <row r="297">
          <cell r="C297">
            <v>0.39374999999999999</v>
          </cell>
        </row>
        <row r="298">
          <cell r="C298">
            <v>0.39166666666666666</v>
          </cell>
        </row>
        <row r="299">
          <cell r="C299">
            <v>0.38958333333333334</v>
          </cell>
        </row>
        <row r="300">
          <cell r="C300">
            <v>0.38750000000000001</v>
          </cell>
        </row>
        <row r="301">
          <cell r="C301">
            <v>0.38541666666666669</v>
          </cell>
        </row>
        <row r="302">
          <cell r="C302">
            <v>0.38333333333333336</v>
          </cell>
        </row>
        <row r="303">
          <cell r="C303">
            <v>0.38124999999999998</v>
          </cell>
        </row>
        <row r="304">
          <cell r="C304">
            <v>0.37916666666666665</v>
          </cell>
        </row>
        <row r="305">
          <cell r="C305">
            <v>0.37708333333333333</v>
          </cell>
        </row>
        <row r="306">
          <cell r="C306">
            <v>0.375</v>
          </cell>
        </row>
        <row r="307">
          <cell r="C307">
            <v>0.37291666666666667</v>
          </cell>
        </row>
        <row r="308">
          <cell r="C308">
            <v>0.37083333333333335</v>
          </cell>
        </row>
        <row r="309">
          <cell r="C309">
            <v>0.36875000000000002</v>
          </cell>
        </row>
        <row r="310">
          <cell r="C310">
            <v>0.36666666666666664</v>
          </cell>
        </row>
        <row r="311">
          <cell r="C311">
            <v>0.36458333333333331</v>
          </cell>
        </row>
        <row r="312">
          <cell r="C312">
            <v>0.36249999999999999</v>
          </cell>
        </row>
        <row r="313">
          <cell r="C313">
            <v>0.36041666666666666</v>
          </cell>
        </row>
        <row r="314">
          <cell r="C314">
            <v>0.35833333333333334</v>
          </cell>
        </row>
        <row r="315">
          <cell r="C315">
            <v>0.35625000000000001</v>
          </cell>
        </row>
        <row r="316">
          <cell r="C316">
            <v>0.35416666666666669</v>
          </cell>
        </row>
        <row r="317">
          <cell r="C317">
            <v>0.35208333333333336</v>
          </cell>
        </row>
        <row r="318">
          <cell r="C318">
            <v>0.35</v>
          </cell>
        </row>
        <row r="319">
          <cell r="C319">
            <v>0.34791666666666665</v>
          </cell>
        </row>
        <row r="320">
          <cell r="C320">
            <v>0.34583333333333333</v>
          </cell>
        </row>
        <row r="321">
          <cell r="C321">
            <v>0.34375</v>
          </cell>
        </row>
        <row r="322">
          <cell r="C322">
            <v>0.34166666666666667</v>
          </cell>
        </row>
        <row r="323">
          <cell r="C323">
            <v>0.33958333333333335</v>
          </cell>
        </row>
        <row r="324">
          <cell r="C324">
            <v>0.33750000000000002</v>
          </cell>
        </row>
        <row r="325">
          <cell r="C325">
            <v>0.33541666666666664</v>
          </cell>
        </row>
        <row r="326">
          <cell r="C326">
            <v>0.33333333333333331</v>
          </cell>
        </row>
        <row r="327">
          <cell r="C327">
            <v>0.33124999999999999</v>
          </cell>
        </row>
        <row r="328">
          <cell r="C328">
            <v>0.32916666666666666</v>
          </cell>
        </row>
        <row r="329">
          <cell r="C329">
            <v>0.32708333333333334</v>
          </cell>
        </row>
        <row r="330">
          <cell r="C330">
            <v>0.32500000000000001</v>
          </cell>
        </row>
        <row r="331">
          <cell r="C331">
            <v>0.32291666666666669</v>
          </cell>
        </row>
        <row r="332">
          <cell r="C332">
            <v>0.32083333333333336</v>
          </cell>
        </row>
        <row r="333">
          <cell r="C333">
            <v>0.31874999999999998</v>
          </cell>
        </row>
        <row r="334">
          <cell r="C334">
            <v>0.31666666666666665</v>
          </cell>
        </row>
        <row r="335">
          <cell r="C335">
            <v>0.31458333333333333</v>
          </cell>
        </row>
        <row r="336">
          <cell r="C336">
            <v>0.3125</v>
          </cell>
        </row>
        <row r="337">
          <cell r="C337">
            <v>0.31041666666666667</v>
          </cell>
        </row>
        <row r="338">
          <cell r="C338">
            <v>0.30833333333333335</v>
          </cell>
        </row>
        <row r="339">
          <cell r="C339">
            <v>0.30625000000000002</v>
          </cell>
        </row>
        <row r="340">
          <cell r="C340">
            <v>0.30416666666666664</v>
          </cell>
        </row>
        <row r="341">
          <cell r="C341">
            <v>0.30208333333333331</v>
          </cell>
        </row>
        <row r="342">
          <cell r="C342">
            <v>0.3</v>
          </cell>
        </row>
        <row r="343">
          <cell r="C343">
            <v>0.29791666666666666</v>
          </cell>
        </row>
        <row r="344">
          <cell r="C344">
            <v>0.29583333333333334</v>
          </cell>
        </row>
        <row r="345">
          <cell r="C345">
            <v>0.29375000000000001</v>
          </cell>
        </row>
        <row r="346">
          <cell r="C346">
            <v>0.29166666666666669</v>
          </cell>
        </row>
        <row r="347">
          <cell r="C347">
            <v>0.28958333333333336</v>
          </cell>
        </row>
        <row r="348">
          <cell r="C348">
            <v>0.28749999999999998</v>
          </cell>
        </row>
        <row r="349">
          <cell r="C349">
            <v>0.28541666666666665</v>
          </cell>
        </row>
        <row r="350">
          <cell r="C350">
            <v>0.28333333333333333</v>
          </cell>
        </row>
        <row r="351">
          <cell r="C351">
            <v>0.28125</v>
          </cell>
        </row>
        <row r="352">
          <cell r="C352">
            <v>0.27916666666666667</v>
          </cell>
        </row>
        <row r="353">
          <cell r="C353">
            <v>0.27708333333333335</v>
          </cell>
        </row>
        <row r="354">
          <cell r="C354">
            <v>0.27500000000000002</v>
          </cell>
        </row>
        <row r="355">
          <cell r="C355">
            <v>0.27291666666666664</v>
          </cell>
        </row>
        <row r="356">
          <cell r="C356">
            <v>0.27083333333333331</v>
          </cell>
        </row>
        <row r="357">
          <cell r="C357">
            <v>0.26874999999999999</v>
          </cell>
        </row>
        <row r="358">
          <cell r="C358">
            <v>0.26666666666666666</v>
          </cell>
        </row>
        <row r="359">
          <cell r="C359">
            <v>0.26458333333333334</v>
          </cell>
        </row>
        <row r="360">
          <cell r="C360">
            <v>0.26250000000000001</v>
          </cell>
        </row>
        <row r="361">
          <cell r="C361">
            <v>0.26041666666666669</v>
          </cell>
        </row>
        <row r="362">
          <cell r="C362">
            <v>0.25833333333333336</v>
          </cell>
        </row>
        <row r="363">
          <cell r="C363">
            <v>0.25624999999999998</v>
          </cell>
        </row>
        <row r="364">
          <cell r="C364">
            <v>0.25416666666666665</v>
          </cell>
        </row>
        <row r="365">
          <cell r="C365">
            <v>0.25208333333333333</v>
          </cell>
        </row>
        <row r="366">
          <cell r="C366">
            <v>0.25</v>
          </cell>
        </row>
        <row r="367">
          <cell r="C367">
            <v>0.24791666666666667</v>
          </cell>
        </row>
        <row r="368">
          <cell r="C368">
            <v>0.24583333333333332</v>
          </cell>
        </row>
        <row r="369">
          <cell r="C369">
            <v>0.24374999999999999</v>
          </cell>
        </row>
        <row r="370">
          <cell r="C370">
            <v>0.24166666666666667</v>
          </cell>
        </row>
        <row r="371">
          <cell r="C371">
            <v>0.23958333333333334</v>
          </cell>
        </row>
        <row r="372">
          <cell r="C372">
            <v>0.23749999999999999</v>
          </cell>
        </row>
        <row r="373">
          <cell r="C373">
            <v>0.23541666666666666</v>
          </cell>
        </row>
        <row r="374">
          <cell r="C374">
            <v>0.23333333333333334</v>
          </cell>
        </row>
        <row r="375">
          <cell r="C375">
            <v>0.23125000000000001</v>
          </cell>
        </row>
        <row r="376">
          <cell r="C376">
            <v>0.22916666666666666</v>
          </cell>
        </row>
        <row r="377">
          <cell r="C377">
            <v>0.22708333333333333</v>
          </cell>
        </row>
        <row r="378">
          <cell r="C378">
            <v>0.22500000000000001</v>
          </cell>
        </row>
        <row r="379">
          <cell r="C379">
            <v>0.22291666666666668</v>
          </cell>
        </row>
        <row r="380">
          <cell r="C380">
            <v>0.22083333333333333</v>
          </cell>
        </row>
        <row r="381">
          <cell r="C381">
            <v>0.21875</v>
          </cell>
        </row>
        <row r="382">
          <cell r="C382">
            <v>0.21666666666666667</v>
          </cell>
        </row>
        <row r="383">
          <cell r="C383">
            <v>0.21458333333333332</v>
          </cell>
        </row>
        <row r="384">
          <cell r="C384">
            <v>0.21249999999999999</v>
          </cell>
        </row>
        <row r="385">
          <cell r="C385">
            <v>0.21041666666666667</v>
          </cell>
        </row>
        <row r="386">
          <cell r="C386">
            <v>0.20833333333333334</v>
          </cell>
        </row>
        <row r="387">
          <cell r="C387">
            <v>0.20624999999999999</v>
          </cell>
        </row>
        <row r="388">
          <cell r="C388">
            <v>0.20416666666666666</v>
          </cell>
        </row>
        <row r="389">
          <cell r="C389">
            <v>0.20208333333333334</v>
          </cell>
        </row>
        <row r="390">
          <cell r="C390">
            <v>0.2</v>
          </cell>
        </row>
        <row r="391">
          <cell r="C391">
            <v>0.19791666666666666</v>
          </cell>
        </row>
        <row r="392">
          <cell r="C392">
            <v>0.19583333333333333</v>
          </cell>
        </row>
        <row r="393">
          <cell r="C393">
            <v>0.19375000000000001</v>
          </cell>
        </row>
        <row r="394">
          <cell r="C394">
            <v>0.19166666666666668</v>
          </cell>
        </row>
        <row r="395">
          <cell r="C395">
            <v>0.18958333333333333</v>
          </cell>
        </row>
        <row r="396">
          <cell r="C396">
            <v>0.1875</v>
          </cell>
        </row>
        <row r="397">
          <cell r="C397">
            <v>0.18541666666666667</v>
          </cell>
        </row>
        <row r="398">
          <cell r="C398">
            <v>0.18333333333333332</v>
          </cell>
        </row>
        <row r="399">
          <cell r="C399">
            <v>0.18124999999999999</v>
          </cell>
        </row>
        <row r="400">
          <cell r="C400">
            <v>0.17916666666666667</v>
          </cell>
        </row>
        <row r="401">
          <cell r="C401">
            <v>0.17708333333333334</v>
          </cell>
        </row>
        <row r="402">
          <cell r="C402">
            <v>0.17499999999999999</v>
          </cell>
        </row>
        <row r="403">
          <cell r="C403">
            <v>0.17291666666666666</v>
          </cell>
        </row>
        <row r="404">
          <cell r="C404">
            <v>0.17083333333333334</v>
          </cell>
        </row>
        <row r="405">
          <cell r="C405">
            <v>0.16875000000000001</v>
          </cell>
        </row>
        <row r="406">
          <cell r="C406">
            <v>0.16666666666666666</v>
          </cell>
        </row>
        <row r="407">
          <cell r="C407">
            <v>0.16458333333333333</v>
          </cell>
        </row>
        <row r="408">
          <cell r="C408">
            <v>0.16250000000000001</v>
          </cell>
        </row>
        <row r="409">
          <cell r="C409">
            <v>0.16041666666666668</v>
          </cell>
        </row>
        <row r="410">
          <cell r="C410">
            <v>0.15833333333333333</v>
          </cell>
        </row>
        <row r="411">
          <cell r="C411">
            <v>0.15625</v>
          </cell>
        </row>
        <row r="412">
          <cell r="C412">
            <v>0.15416666666666667</v>
          </cell>
        </row>
        <row r="413">
          <cell r="C413">
            <v>0.15208333333333332</v>
          </cell>
        </row>
        <row r="414">
          <cell r="C414">
            <v>0.15</v>
          </cell>
        </row>
        <row r="415">
          <cell r="C415">
            <v>0.14791666666666667</v>
          </cell>
        </row>
        <row r="416">
          <cell r="C416">
            <v>0.14583333333333334</v>
          </cell>
        </row>
        <row r="417">
          <cell r="C417">
            <v>0.14374999999999999</v>
          </cell>
        </row>
        <row r="418">
          <cell r="C418">
            <v>0.14166666666666666</v>
          </cell>
        </row>
        <row r="419">
          <cell r="C419">
            <v>0.13958333333333334</v>
          </cell>
        </row>
        <row r="420">
          <cell r="C420">
            <v>0.13750000000000001</v>
          </cell>
        </row>
        <row r="421">
          <cell r="C421">
            <v>0.13541666666666666</v>
          </cell>
        </row>
        <row r="422">
          <cell r="C422">
            <v>0.13333333333333333</v>
          </cell>
        </row>
        <row r="423">
          <cell r="C423">
            <v>0.13125000000000001</v>
          </cell>
        </row>
        <row r="424">
          <cell r="C424">
            <v>0.12916666666666668</v>
          </cell>
        </row>
        <row r="425">
          <cell r="C425">
            <v>0.12708333333333333</v>
          </cell>
        </row>
        <row r="426">
          <cell r="C426">
            <v>0.125</v>
          </cell>
        </row>
        <row r="427">
          <cell r="C427">
            <v>0.12291666666666666</v>
          </cell>
        </row>
        <row r="428">
          <cell r="C428">
            <v>0.12083333333333333</v>
          </cell>
        </row>
        <row r="429">
          <cell r="C429">
            <v>0.11874999999999999</v>
          </cell>
        </row>
        <row r="430">
          <cell r="C430">
            <v>0.11666666666666667</v>
          </cell>
        </row>
        <row r="431">
          <cell r="C431">
            <v>0.11458333333333333</v>
          </cell>
        </row>
        <row r="432">
          <cell r="C432">
            <v>0.1125</v>
          </cell>
        </row>
        <row r="433">
          <cell r="C433">
            <v>0.11041666666666666</v>
          </cell>
        </row>
        <row r="434">
          <cell r="C434">
            <v>0.10833333333333334</v>
          </cell>
        </row>
        <row r="435">
          <cell r="C435">
            <v>0.10625</v>
          </cell>
        </row>
        <row r="436">
          <cell r="C436">
            <v>0.10416666666666667</v>
          </cell>
        </row>
        <row r="437">
          <cell r="C437">
            <v>0.10208333333333333</v>
          </cell>
        </row>
        <row r="438">
          <cell r="C438">
            <v>0.1</v>
          </cell>
        </row>
        <row r="439">
          <cell r="C439">
            <v>9.7916666666666666E-2</v>
          </cell>
        </row>
        <row r="440">
          <cell r="C440">
            <v>9.583333333333334E-2</v>
          </cell>
        </row>
        <row r="441">
          <cell r="C441">
            <v>9.375E-2</v>
          </cell>
        </row>
        <row r="442">
          <cell r="C442">
            <v>9.166666666666666E-2</v>
          </cell>
        </row>
        <row r="443">
          <cell r="C443">
            <v>8.9583333333333334E-2</v>
          </cell>
        </row>
        <row r="444">
          <cell r="C444">
            <v>8.7499999999999994E-2</v>
          </cell>
        </row>
        <row r="445">
          <cell r="C445">
            <v>8.5416666666666669E-2</v>
          </cell>
        </row>
        <row r="446">
          <cell r="C446">
            <v>8.3333333333333329E-2</v>
          </cell>
        </row>
        <row r="447">
          <cell r="C447">
            <v>8.1250000000000003E-2</v>
          </cell>
        </row>
        <row r="448">
          <cell r="C448">
            <v>7.9166666666666663E-2</v>
          </cell>
        </row>
        <row r="449">
          <cell r="C449">
            <v>7.7083333333333337E-2</v>
          </cell>
        </row>
        <row r="450">
          <cell r="C450">
            <v>7.4999999999999997E-2</v>
          </cell>
        </row>
        <row r="451">
          <cell r="C451">
            <v>7.2916666666666671E-2</v>
          </cell>
        </row>
        <row r="452">
          <cell r="C452">
            <v>7.0833333333333331E-2</v>
          </cell>
        </row>
        <row r="453">
          <cell r="C453">
            <v>6.8750000000000006E-2</v>
          </cell>
        </row>
        <row r="454">
          <cell r="C454">
            <v>6.6666666666666666E-2</v>
          </cell>
        </row>
        <row r="455">
          <cell r="C455">
            <v>6.458333333333334E-2</v>
          </cell>
        </row>
        <row r="456">
          <cell r="C456">
            <v>6.25E-2</v>
          </cell>
        </row>
        <row r="457">
          <cell r="C457">
            <v>6.0416666666666667E-2</v>
          </cell>
        </row>
        <row r="458">
          <cell r="C458">
            <v>5.8333333333333334E-2</v>
          </cell>
        </row>
        <row r="459">
          <cell r="C459">
            <v>5.6250000000000001E-2</v>
          </cell>
        </row>
        <row r="460">
          <cell r="C460">
            <v>5.4166666666666669E-2</v>
          </cell>
        </row>
        <row r="461">
          <cell r="C461">
            <v>5.2083333333333336E-2</v>
          </cell>
        </row>
        <row r="462">
          <cell r="C462">
            <v>0.05</v>
          </cell>
        </row>
        <row r="463">
          <cell r="C463">
            <v>4.791666666666667E-2</v>
          </cell>
        </row>
        <row r="464">
          <cell r="C464">
            <v>4.583333333333333E-2</v>
          </cell>
        </row>
        <row r="465">
          <cell r="C465">
            <v>4.3749999999999997E-2</v>
          </cell>
        </row>
        <row r="466">
          <cell r="C466">
            <v>4.1666666666666664E-2</v>
          </cell>
        </row>
        <row r="467">
          <cell r="C467">
            <v>3.9583333333333331E-2</v>
          </cell>
        </row>
        <row r="468">
          <cell r="C468">
            <v>3.7499999999999999E-2</v>
          </cell>
        </row>
        <row r="469">
          <cell r="C469">
            <v>3.5416666666666666E-2</v>
          </cell>
        </row>
        <row r="470">
          <cell r="C470">
            <v>3.3333333333333333E-2</v>
          </cell>
        </row>
        <row r="471">
          <cell r="C471">
            <v>3.125E-2</v>
          </cell>
        </row>
        <row r="472">
          <cell r="C472">
            <v>2.9166666666666667E-2</v>
          </cell>
        </row>
        <row r="473">
          <cell r="C473">
            <v>2.7083333333333334E-2</v>
          </cell>
        </row>
        <row r="474">
          <cell r="C474">
            <v>2.5000000000000001E-2</v>
          </cell>
        </row>
        <row r="475">
          <cell r="C475">
            <v>2.2916666666666665E-2</v>
          </cell>
        </row>
        <row r="476">
          <cell r="C476">
            <v>2.0833333333333332E-2</v>
          </cell>
        </row>
        <row r="477">
          <cell r="C477">
            <v>1.8749999999999999E-2</v>
          </cell>
        </row>
        <row r="478">
          <cell r="C478">
            <v>1.6666666666666666E-2</v>
          </cell>
        </row>
        <row r="479">
          <cell r="C479">
            <v>1.4583333333333334E-2</v>
          </cell>
        </row>
        <row r="480">
          <cell r="C480">
            <v>1.2500000000000001E-2</v>
          </cell>
        </row>
        <row r="481">
          <cell r="C481">
            <v>1.0416666666666666E-2</v>
          </cell>
        </row>
      </sheetData>
      <sheetData sheetId="1" refreshError="1">
        <row r="4">
          <cell r="D4">
            <v>0.54159286853448296</v>
          </cell>
          <cell r="G4">
            <v>0.52976101116379271</v>
          </cell>
          <cell r="J4">
            <v>326.5</v>
          </cell>
          <cell r="L4">
            <v>0.33188467827389284</v>
          </cell>
          <cell r="M4">
            <v>0.54159286853448296</v>
          </cell>
        </row>
        <row r="5">
          <cell r="D5">
            <v>0.64423796562014235</v>
          </cell>
          <cell r="G5">
            <v>0.63035320630773917</v>
          </cell>
          <cell r="J5">
            <v>326.5</v>
          </cell>
          <cell r="L5">
            <v>0.39231593146110671</v>
          </cell>
          <cell r="M5">
            <v>0.64423796562014235</v>
          </cell>
        </row>
        <row r="6">
          <cell r="D6">
            <v>0.24478292004208038</v>
          </cell>
          <cell r="G6">
            <v>0.23888726164123855</v>
          </cell>
          <cell r="J6">
            <v>326.5</v>
          </cell>
          <cell r="L6">
            <v>0.15065569374539456</v>
          </cell>
          <cell r="M6">
            <v>0.24478292004208038</v>
          </cell>
        </row>
        <row r="7">
          <cell r="D7">
            <v>0.24478291853448292</v>
          </cell>
          <cell r="G7">
            <v>0.23888726016379305</v>
          </cell>
          <cell r="J7">
            <v>326.5</v>
          </cell>
          <cell r="L7">
            <v>0.1506556928377524</v>
          </cell>
          <cell r="M7">
            <v>0.24478291853448292</v>
          </cell>
        </row>
        <row r="8">
          <cell r="D8">
            <v>0.91487589609687847</v>
          </cell>
          <cell r="G8">
            <v>0.87754569733709853</v>
          </cell>
          <cell r="J8">
            <v>326.5</v>
          </cell>
          <cell r="L8">
            <v>0.53653957956163356</v>
          </cell>
          <cell r="M8">
            <v>0.89684321525903643</v>
          </cell>
        </row>
        <row r="9">
          <cell r="D9">
            <v>1.9945028146457333</v>
          </cell>
          <cell r="G9">
            <v>1.544666275974975</v>
          </cell>
          <cell r="J9">
            <v>326.5</v>
          </cell>
          <cell r="L9">
            <v>0.93561611084827256</v>
          </cell>
          <cell r="M9">
            <v>1.5855563322678889</v>
          </cell>
        </row>
        <row r="10">
          <cell r="D10">
            <v>4.2743459674150079</v>
          </cell>
          <cell r="G10">
            <v>2.2946155155636396</v>
          </cell>
          <cell r="J10">
            <v>326.5</v>
          </cell>
          <cell r="L10">
            <v>1.3782350444799083</v>
          </cell>
          <cell r="M10">
            <v>2.3811024349119396</v>
          </cell>
        </row>
        <row r="11">
          <cell r="D11">
            <v>3.5212888589097053</v>
          </cell>
          <cell r="G11">
            <v>2.3131751537850165</v>
          </cell>
          <cell r="J11">
            <v>326.5</v>
          </cell>
          <cell r="L11">
            <v>1.3923411208983263</v>
          </cell>
          <cell r="M11">
            <v>2.3846009309632104</v>
          </cell>
        </row>
        <row r="12">
          <cell r="D12">
            <v>1.7821364042162906</v>
          </cell>
          <cell r="G12">
            <v>1.421014399711769</v>
          </cell>
          <cell r="J12">
            <v>326.5</v>
          </cell>
          <cell r="L12">
            <v>0.86429377873702551</v>
          </cell>
          <cell r="M12">
            <v>1.4576571277960948</v>
          </cell>
        </row>
        <row r="13">
          <cell r="D13">
            <v>0.52919367670011563</v>
          </cell>
          <cell r="G13">
            <v>0.51760980316611327</v>
          </cell>
          <cell r="J13">
            <v>326.5</v>
          </cell>
          <cell r="L13">
            <v>0.32427218948750675</v>
          </cell>
          <cell r="M13">
            <v>0.52919367670011563</v>
          </cell>
        </row>
        <row r="14">
          <cell r="D14">
            <v>0.45390000707121619</v>
          </cell>
          <cell r="G14">
            <v>0.44382200692979185</v>
          </cell>
          <cell r="J14">
            <v>326.5</v>
          </cell>
          <cell r="L14">
            <v>0.27804561090137603</v>
          </cell>
          <cell r="M14">
            <v>0.45390000707121619</v>
          </cell>
        </row>
        <row r="15">
          <cell r="D15">
            <v>0.53490853152399442</v>
          </cell>
          <cell r="G15">
            <v>0.52321036089351458</v>
          </cell>
          <cell r="J15">
            <v>326.5</v>
          </cell>
          <cell r="L15">
            <v>0.32778082689256899</v>
          </cell>
          <cell r="M15">
            <v>0.53490853152399442</v>
          </cell>
        </row>
        <row r="16">
          <cell r="D16">
            <v>0.6083755295599349</v>
          </cell>
          <cell r="G16">
            <v>0.5952080189687361</v>
          </cell>
          <cell r="J16">
            <v>326.5</v>
          </cell>
          <cell r="L16">
            <v>0.37288591972353374</v>
          </cell>
          <cell r="M16">
            <v>0.6083755295599349</v>
          </cell>
        </row>
        <row r="17">
          <cell r="D17">
            <v>0.54536212793648098</v>
          </cell>
          <cell r="G17">
            <v>0.5334548853777511</v>
          </cell>
          <cell r="J17">
            <v>326.5</v>
          </cell>
          <cell r="L17">
            <v>0.33419881659145351</v>
          </cell>
          <cell r="M17">
            <v>0.54536212793648098</v>
          </cell>
        </row>
        <row r="18">
          <cell r="D18">
            <v>0.33341354506493764</v>
          </cell>
          <cell r="G18">
            <v>0.32574527416363896</v>
          </cell>
          <cell r="J18">
            <v>326.5</v>
          </cell>
          <cell r="L18">
            <v>0.20470298506696824</v>
          </cell>
          <cell r="M18">
            <v>0.33341354506493764</v>
          </cell>
        </row>
        <row r="19">
          <cell r="D19">
            <v>0.58738541019512658</v>
          </cell>
          <cell r="G19">
            <v>0.57463770199122366</v>
          </cell>
          <cell r="J19">
            <v>326.5</v>
          </cell>
          <cell r="L19">
            <v>0.3595795113977579</v>
          </cell>
          <cell r="M19">
            <v>0.58738541019512658</v>
          </cell>
        </row>
        <row r="20">
          <cell r="D20">
            <v>1.8735379599304089</v>
          </cell>
          <cell r="G20">
            <v>1.2845018826673538</v>
          </cell>
          <cell r="J20">
            <v>326.5</v>
          </cell>
          <cell r="L20">
            <v>0.7807401798230641</v>
          </cell>
          <cell r="M20">
            <v>1.3229726418659613</v>
          </cell>
        </row>
        <row r="21">
          <cell r="D21">
            <v>2.1307094673312741</v>
          </cell>
          <cell r="G21">
            <v>1.8639016993109727</v>
          </cell>
          <cell r="J21">
            <v>326.5</v>
          </cell>
          <cell r="L21">
            <v>1.1268301171784458</v>
          </cell>
          <cell r="M21">
            <v>1.9075158886575987</v>
          </cell>
        </row>
        <row r="22">
          <cell r="D22">
            <v>2.7990277603623097</v>
          </cell>
          <cell r="G22">
            <v>2.1333462798825997</v>
          </cell>
          <cell r="J22">
            <v>326.5</v>
          </cell>
          <cell r="L22">
            <v>1.2866344145026229</v>
          </cell>
          <cell r="M22">
            <v>2.1903268350898455</v>
          </cell>
        </row>
        <row r="23">
          <cell r="D23">
            <v>3.3495268326628014</v>
          </cell>
          <cell r="G23">
            <v>2.2879757126498399</v>
          </cell>
          <cell r="J23">
            <v>326.5</v>
          </cell>
          <cell r="L23">
            <v>1.3777081193590541</v>
          </cell>
          <cell r="M23">
            <v>2.3559662493030964</v>
          </cell>
        </row>
        <row r="24">
          <cell r="D24">
            <v>0.67190451200330525</v>
          </cell>
          <cell r="G24">
            <v>0.65461457910018839</v>
          </cell>
          <cell r="J24">
            <v>326.5</v>
          </cell>
          <cell r="L24">
            <v>0.40386142609397147</v>
          </cell>
          <cell r="M24">
            <v>0.66905266934025454</v>
          </cell>
        </row>
        <row r="25">
          <cell r="D25">
            <v>0.25116592821190226</v>
          </cell>
          <cell r="G25">
            <v>0.24514260964766399</v>
          </cell>
          <cell r="J25">
            <v>326.5</v>
          </cell>
          <cell r="L25">
            <v>0.15454236346981629</v>
          </cell>
          <cell r="M25">
            <v>0.25116592821190226</v>
          </cell>
        </row>
        <row r="26">
          <cell r="D26">
            <v>0.59035146621840806</v>
          </cell>
          <cell r="G26">
            <v>0.57754443689404023</v>
          </cell>
          <cell r="J26">
            <v>326.5</v>
          </cell>
          <cell r="L26">
            <v>0.36182003882537817</v>
          </cell>
          <cell r="M26">
            <v>0.59035146621840806</v>
          </cell>
        </row>
        <row r="27">
          <cell r="D27">
            <v>0.50723959456938861</v>
          </cell>
          <cell r="G27">
            <v>0.49609480267800099</v>
          </cell>
          <cell r="J27">
            <v>326.5</v>
          </cell>
          <cell r="L27">
            <v>0.31079347198171381</v>
          </cell>
          <cell r="M27">
            <v>0.50723959456938861</v>
          </cell>
        </row>
        <row r="28">
          <cell r="D28">
            <v>0.57983016701879686</v>
          </cell>
          <cell r="G28">
            <v>0.5672335636784207</v>
          </cell>
          <cell r="J28">
            <v>326.5</v>
          </cell>
          <cell r="L28">
            <v>0.3553604829732569</v>
          </cell>
          <cell r="M28">
            <v>0.57983016701879686</v>
          </cell>
        </row>
        <row r="29">
          <cell r="D29">
            <v>0.56257111769358825</v>
          </cell>
          <cell r="G29">
            <v>0.55031969533971636</v>
          </cell>
          <cell r="J29">
            <v>326.5</v>
          </cell>
          <cell r="L29">
            <v>0.34476428273642551</v>
          </cell>
          <cell r="M29">
            <v>0.56257111769358825</v>
          </cell>
        </row>
        <row r="30">
          <cell r="D30">
            <v>0.25054657474894476</v>
          </cell>
          <cell r="G30">
            <v>0.24453564325396568</v>
          </cell>
          <cell r="J30">
            <v>326.5</v>
          </cell>
          <cell r="L30">
            <v>0.15412993045090059</v>
          </cell>
          <cell r="M30">
            <v>0.25054657474894476</v>
          </cell>
        </row>
        <row r="31">
          <cell r="D31">
            <v>0.44125103674002031</v>
          </cell>
          <cell r="G31">
            <v>0.43142601600521985</v>
          </cell>
          <cell r="J31">
            <v>326.5</v>
          </cell>
          <cell r="L31">
            <v>0.27034259908177433</v>
          </cell>
          <cell r="M31">
            <v>0.44125103674002031</v>
          </cell>
        </row>
        <row r="32">
          <cell r="D32">
            <v>0.4006427968876391</v>
          </cell>
          <cell r="G32">
            <v>0.39162994094988623</v>
          </cell>
          <cell r="J32">
            <v>326.5</v>
          </cell>
          <cell r="L32">
            <v>0.24559758420396532</v>
          </cell>
          <cell r="M32">
            <v>0.4006427968876391</v>
          </cell>
        </row>
        <row r="33">
          <cell r="D33">
            <v>1.4659378284905054</v>
          </cell>
          <cell r="G33">
            <v>1.4343140832992662</v>
          </cell>
          <cell r="J33">
            <v>326.5</v>
          </cell>
          <cell r="L33">
            <v>0.87147324165416906</v>
          </cell>
          <cell r="M33">
            <v>1.4646328398690762</v>
          </cell>
        </row>
        <row r="34">
          <cell r="D34">
            <v>2.0465498461189879</v>
          </cell>
          <cell r="G34">
            <v>1.7103741213523163</v>
          </cell>
          <cell r="J34">
            <v>326.5</v>
          </cell>
          <cell r="L34">
            <v>1.0361003970330251</v>
          </cell>
          <cell r="M34">
            <v>1.7523051182746965</v>
          </cell>
        </row>
        <row r="35">
          <cell r="D35">
            <v>4.2383799560991227</v>
          </cell>
          <cell r="G35">
            <v>2.3247409508034118</v>
          </cell>
          <cell r="J35">
            <v>326.5</v>
          </cell>
          <cell r="L35">
            <v>1.3966254169735515</v>
          </cell>
          <cell r="M35">
            <v>2.4105085499253942</v>
          </cell>
        </row>
        <row r="36">
          <cell r="D36">
            <v>1.6751653891686609</v>
          </cell>
          <cell r="G36">
            <v>1.6078514558934893</v>
          </cell>
          <cell r="J36">
            <v>326.5</v>
          </cell>
          <cell r="L36">
            <v>0.97535847614011917</v>
          </cell>
          <cell r="M36">
            <v>1.6423547636768625</v>
          </cell>
        </row>
        <row r="37">
          <cell r="D37">
            <v>0.48003103803416719</v>
          </cell>
          <cell r="G37">
            <v>0.46943041727348384</v>
          </cell>
          <cell r="J37">
            <v>326.5</v>
          </cell>
          <cell r="L37">
            <v>0.29411913251823602</v>
          </cell>
          <cell r="M37">
            <v>0.48003103803416719</v>
          </cell>
        </row>
        <row r="38">
          <cell r="D38">
            <v>0.49391519643379084</v>
          </cell>
          <cell r="G38">
            <v>0.48303689250511522</v>
          </cell>
          <cell r="J38">
            <v>326.5</v>
          </cell>
          <cell r="L38">
            <v>0.30261295241660441</v>
          </cell>
          <cell r="M38">
            <v>0.49391519643379084</v>
          </cell>
        </row>
        <row r="39">
          <cell r="D39">
            <v>0.54263348740202255</v>
          </cell>
          <cell r="G39">
            <v>0.53078081765398233</v>
          </cell>
          <cell r="J39">
            <v>326.5</v>
          </cell>
          <cell r="L39">
            <v>0.33252356664386645</v>
          </cell>
          <cell r="M39">
            <v>0.54263348740202255</v>
          </cell>
        </row>
        <row r="40">
          <cell r="D40">
            <v>0.5834299689371838</v>
          </cell>
          <cell r="G40">
            <v>0.57076136955843992</v>
          </cell>
          <cell r="J40">
            <v>326.5</v>
          </cell>
          <cell r="L40">
            <v>0.35757058280097143</v>
          </cell>
          <cell r="M40">
            <v>0.5834299689371838</v>
          </cell>
        </row>
        <row r="41">
          <cell r="D41">
            <v>0.65580548999291233</v>
          </cell>
          <cell r="G41">
            <v>0.64168938019305422</v>
          </cell>
          <cell r="J41">
            <v>326.5</v>
          </cell>
          <cell r="L41">
            <v>0.40179538792514341</v>
          </cell>
          <cell r="M41">
            <v>0.65580548999291233</v>
          </cell>
        </row>
        <row r="42">
          <cell r="D42">
            <v>0.55031788143864147</v>
          </cell>
          <cell r="G42">
            <v>0.53831152380986869</v>
          </cell>
          <cell r="J42">
            <v>326.5</v>
          </cell>
          <cell r="L42">
            <v>0.33676147367303949</v>
          </cell>
          <cell r="M42">
            <v>0.55031788143864147</v>
          </cell>
        </row>
        <row r="43">
          <cell r="D43">
            <v>0.28513495361894148</v>
          </cell>
          <cell r="G43">
            <v>0.27843225454656256</v>
          </cell>
          <cell r="J43">
            <v>326.5</v>
          </cell>
          <cell r="L43">
            <v>0.17511991104858265</v>
          </cell>
          <cell r="M43">
            <v>0.28513495361894148</v>
          </cell>
        </row>
        <row r="44">
          <cell r="D44">
            <v>0.53306126355040429</v>
          </cell>
          <cell r="G44">
            <v>0.52140003827939641</v>
          </cell>
          <cell r="J44">
            <v>326.5</v>
          </cell>
          <cell r="L44">
            <v>0.32664669598127632</v>
          </cell>
          <cell r="M44">
            <v>0.53306126355040429</v>
          </cell>
        </row>
        <row r="45">
          <cell r="D45">
            <v>1.2883440654294964</v>
          </cell>
          <cell r="G45">
            <v>1.2615771841209067</v>
          </cell>
          <cell r="J45">
            <v>326.5</v>
          </cell>
          <cell r="L45">
            <v>0.76835994967562438</v>
          </cell>
          <cell r="M45">
            <v>1.2883440654294964</v>
          </cell>
        </row>
        <row r="46">
          <cell r="D46">
            <v>2.5839889396308302</v>
          </cell>
          <cell r="G46">
            <v>1.9287248494954907</v>
          </cell>
          <cell r="J46">
            <v>326.5</v>
          </cell>
          <cell r="L46">
            <v>1.1652883222297485</v>
          </cell>
          <cell r="M46">
            <v>1.981404628288107</v>
          </cell>
        </row>
        <row r="47">
          <cell r="D47">
            <v>2.9598569818180978</v>
          </cell>
          <cell r="G47">
            <v>2.1159338372893477</v>
          </cell>
          <cell r="J47">
            <v>326.5</v>
          </cell>
          <cell r="L47">
            <v>1.2752294505305106</v>
          </cell>
          <cell r="M47">
            <v>2.1761309769257098</v>
          </cell>
        </row>
        <row r="48">
          <cell r="D48">
            <v>3.3659095390146443</v>
          </cell>
          <cell r="G48">
            <v>2.0743244680705581</v>
          </cell>
          <cell r="J48">
            <v>326.5</v>
          </cell>
          <cell r="L48">
            <v>1.2501504790430225</v>
          </cell>
          <cell r="M48">
            <v>2.1426426588508516</v>
          </cell>
        </row>
        <row r="49">
          <cell r="D49">
            <v>1.1258237609132946</v>
          </cell>
          <cell r="G49">
            <v>1.0044592781254207</v>
          </cell>
          <cell r="J49">
            <v>326.5</v>
          </cell>
          <cell r="L49">
            <v>0.61424067726777698</v>
          </cell>
          <cell r="M49">
            <v>1.0279757533436866</v>
          </cell>
        </row>
        <row r="50">
          <cell r="D50">
            <v>0.99907706451574774</v>
          </cell>
          <cell r="G50">
            <v>0.97809552322543269</v>
          </cell>
          <cell r="J50">
            <v>326.5</v>
          </cell>
          <cell r="L50">
            <v>0.60134905577425735</v>
          </cell>
          <cell r="M50">
            <v>0.99907706451574774</v>
          </cell>
        </row>
        <row r="51">
          <cell r="D51">
            <v>0.57281554706691373</v>
          </cell>
          <cell r="G51">
            <v>0.56035923612557559</v>
          </cell>
          <cell r="J51">
            <v>326.5</v>
          </cell>
          <cell r="L51">
            <v>0.35060383254546446</v>
          </cell>
          <cell r="M51">
            <v>0.57281554706691373</v>
          </cell>
        </row>
        <row r="52">
          <cell r="D52">
            <v>0.6260290813978453</v>
          </cell>
          <cell r="G52">
            <v>0.61250849976988808</v>
          </cell>
          <cell r="J52">
            <v>326.5</v>
          </cell>
          <cell r="L52">
            <v>0.38366152183010299</v>
          </cell>
          <cell r="M52">
            <v>0.6260290813978453</v>
          </cell>
        </row>
        <row r="53">
          <cell r="D53">
            <v>0.54171061607605508</v>
          </cell>
          <cell r="G53">
            <v>0.52987640375453349</v>
          </cell>
          <cell r="J53">
            <v>326.5</v>
          </cell>
          <cell r="L53">
            <v>0.3319569694241401</v>
          </cell>
          <cell r="M53">
            <v>0.54171061607605508</v>
          </cell>
        </row>
        <row r="54">
          <cell r="D54">
            <v>0.2449336164913995</v>
          </cell>
          <cell r="G54">
            <v>0.23903494416157142</v>
          </cell>
          <cell r="J54">
            <v>326.5</v>
          </cell>
          <cell r="L54">
            <v>0.15074638745734301</v>
          </cell>
          <cell r="M54">
            <v>0.2449336164913995</v>
          </cell>
        </row>
        <row r="55">
          <cell r="D55">
            <v>0.73924604142641348</v>
          </cell>
          <cell r="G55">
            <v>0.63842733560625964</v>
          </cell>
          <cell r="J55">
            <v>326.5</v>
          </cell>
          <cell r="L55">
            <v>0.39273947781719454</v>
          </cell>
          <cell r="M55">
            <v>0.65421225643478786</v>
          </cell>
        </row>
        <row r="56">
          <cell r="D56">
            <v>2.0790798608601229</v>
          </cell>
          <cell r="G56">
            <v>1.7764210842718493</v>
          </cell>
          <cell r="J56">
            <v>326.5</v>
          </cell>
          <cell r="L56">
            <v>1.0760580705155678</v>
          </cell>
          <cell r="M56">
            <v>1.8190026814890521</v>
          </cell>
        </row>
        <row r="57">
          <cell r="D57">
            <v>4.2596225918279496</v>
          </cell>
          <cell r="G57">
            <v>2.2420651488363532</v>
          </cell>
          <cell r="J57">
            <v>326.5</v>
          </cell>
          <cell r="L57">
            <v>1.3478153456823847</v>
          </cell>
          <cell r="M57">
            <v>2.3282576006729121</v>
          </cell>
        </row>
        <row r="58">
          <cell r="D58">
            <v>4.1353029686250293</v>
          </cell>
          <cell r="G58">
            <v>2.2831293444738852</v>
          </cell>
          <cell r="J58">
            <v>326.5</v>
          </cell>
          <cell r="L58">
            <v>1.3721171558963081</v>
          </cell>
          <cell r="M58">
            <v>2.3668354038463857</v>
          </cell>
        </row>
        <row r="59">
          <cell r="D59">
            <v>3.8335291509408131</v>
          </cell>
          <cell r="G59">
            <v>2.0731324512514075</v>
          </cell>
          <cell r="J59">
            <v>326.5</v>
          </cell>
          <cell r="L59">
            <v>1.2482142259948006</v>
          </cell>
          <cell r="M59">
            <v>2.1508030342702238</v>
          </cell>
        </row>
        <row r="60">
          <cell r="D60">
            <v>2.2384324326992302</v>
          </cell>
          <cell r="G60">
            <v>1.8859121691487146</v>
          </cell>
          <cell r="J60">
            <v>326.5</v>
          </cell>
          <cell r="L60">
            <v>1.1400948215812672</v>
          </cell>
          <cell r="M60">
            <v>1.931680817802699</v>
          </cell>
        </row>
        <row r="61">
          <cell r="D61">
            <v>0.86141809359741761</v>
          </cell>
          <cell r="G61">
            <v>0.84318973172546929</v>
          </cell>
          <cell r="J61">
            <v>326.5</v>
          </cell>
          <cell r="L61">
            <v>0.51980064926637848</v>
          </cell>
          <cell r="M61">
            <v>0.86141809359741761</v>
          </cell>
        </row>
        <row r="62">
          <cell r="D62">
            <v>0.45154409131753565</v>
          </cell>
          <cell r="G62">
            <v>0.44151320949118494</v>
          </cell>
          <cell r="J62">
            <v>326.5</v>
          </cell>
          <cell r="L62">
            <v>0.2765991954820376</v>
          </cell>
          <cell r="M62">
            <v>0.45154409131753565</v>
          </cell>
        </row>
        <row r="63">
          <cell r="D63">
            <v>0.50558938353190208</v>
          </cell>
          <cell r="G63">
            <v>0.49447759586126411</v>
          </cell>
          <cell r="J63">
            <v>326.5</v>
          </cell>
          <cell r="L63">
            <v>0.30978032425516461</v>
          </cell>
          <cell r="M63">
            <v>0.50558938353190208</v>
          </cell>
        </row>
        <row r="64">
          <cell r="D64">
            <v>0.57479939508317579</v>
          </cell>
          <cell r="G64">
            <v>0.56230340718151217</v>
          </cell>
          <cell r="J64">
            <v>326.5</v>
          </cell>
          <cell r="L64">
            <v>0.35227183853107374</v>
          </cell>
          <cell r="M64">
            <v>0.57479939508317579</v>
          </cell>
        </row>
        <row r="65">
          <cell r="D65">
            <v>0.85960967465079174</v>
          </cell>
          <cell r="G65">
            <v>0.84141748115777559</v>
          </cell>
          <cell r="J65">
            <v>326.5</v>
          </cell>
          <cell r="L65">
            <v>0.52077095845523069</v>
          </cell>
          <cell r="M65">
            <v>0.85960967465079174</v>
          </cell>
        </row>
        <row r="66">
          <cell r="D66">
            <v>0.28910140166927939</v>
          </cell>
          <cell r="G66">
            <v>0.28231937363589366</v>
          </cell>
          <cell r="J66">
            <v>326.5</v>
          </cell>
          <cell r="L66">
            <v>0.17746969533292759</v>
          </cell>
          <cell r="M66">
            <v>0.28910140166927939</v>
          </cell>
        </row>
        <row r="67">
          <cell r="D67">
            <v>0.88379619021457922</v>
          </cell>
          <cell r="G67">
            <v>0.86512026641028761</v>
          </cell>
          <cell r="J67">
            <v>326.5</v>
          </cell>
          <cell r="L67">
            <v>0.5305714935937621</v>
          </cell>
          <cell r="M67">
            <v>0.88379619021457922</v>
          </cell>
        </row>
        <row r="68">
          <cell r="D68">
            <v>1.1290351858646697</v>
          </cell>
          <cell r="G68">
            <v>1.1054544821473764</v>
          </cell>
          <cell r="J68">
            <v>326.5</v>
          </cell>
          <cell r="L68">
            <v>0.67733423635052725</v>
          </cell>
          <cell r="M68">
            <v>1.1290351858646697</v>
          </cell>
        </row>
        <row r="69">
          <cell r="D69">
            <v>2.723692271325</v>
          </cell>
          <cell r="G69">
            <v>1.9523027618947515</v>
          </cell>
          <cell r="J69">
            <v>326.5</v>
          </cell>
          <cell r="L69">
            <v>1.1778413255136289</v>
          </cell>
          <cell r="M69">
            <v>2.0077766073212513</v>
          </cell>
        </row>
        <row r="70">
          <cell r="D70">
            <v>2.7358243074502786</v>
          </cell>
          <cell r="G70">
            <v>2.0500913517883652</v>
          </cell>
          <cell r="J70">
            <v>326.5</v>
          </cell>
          <cell r="L70">
            <v>1.2362239287039292</v>
          </cell>
          <cell r="M70">
            <v>2.105807837937371</v>
          </cell>
        </row>
        <row r="71">
          <cell r="D71">
            <v>3.3499235641327152</v>
          </cell>
          <cell r="G71">
            <v>1.8692338424116872</v>
          </cell>
          <cell r="J71">
            <v>326.5</v>
          </cell>
          <cell r="L71">
            <v>1.1275945529662221</v>
          </cell>
          <cell r="M71">
            <v>1.9372323136943415</v>
          </cell>
        </row>
        <row r="72">
          <cell r="D72">
            <v>3.0322957363291363</v>
          </cell>
          <cell r="G72">
            <v>1.7889975877789788</v>
          </cell>
          <cell r="J72">
            <v>326.5</v>
          </cell>
          <cell r="L72">
            <v>1.080157329518469</v>
          </cell>
          <cell r="M72">
            <v>1.8506435025055614</v>
          </cell>
        </row>
        <row r="73">
          <cell r="D73">
            <v>0.41928351749464449</v>
          </cell>
          <cell r="G73">
            <v>0.40989784714475158</v>
          </cell>
          <cell r="J73">
            <v>326.5</v>
          </cell>
          <cell r="L73">
            <v>0.25699502912721239</v>
          </cell>
          <cell r="M73">
            <v>0.41928351749464449</v>
          </cell>
        </row>
        <row r="74">
          <cell r="D74">
            <v>1.2214340607410294</v>
          </cell>
          <cell r="G74">
            <v>1.1893043533605641</v>
          </cell>
          <cell r="J74">
            <v>326.5</v>
          </cell>
          <cell r="L74">
            <v>0.7269517215767769</v>
          </cell>
          <cell r="M74">
            <v>1.2147330345753846</v>
          </cell>
        </row>
        <row r="75">
          <cell r="D75">
            <v>0.69007553856996351</v>
          </cell>
          <cell r="G75">
            <v>0.67527402779856427</v>
          </cell>
          <cell r="J75">
            <v>326.5</v>
          </cell>
          <cell r="L75">
            <v>0.42126130468448092</v>
          </cell>
          <cell r="M75">
            <v>0.69007553856996351</v>
          </cell>
        </row>
        <row r="76">
          <cell r="D76">
            <v>0.54159286853448296</v>
          </cell>
          <cell r="G76">
            <v>0.52976101116379271</v>
          </cell>
          <cell r="J76">
            <v>326.5</v>
          </cell>
          <cell r="L76">
            <v>0.33188467827389284</v>
          </cell>
          <cell r="M76">
            <v>0.54159286853448296</v>
          </cell>
        </row>
        <row r="77">
          <cell r="D77">
            <v>0.54159286853448296</v>
          </cell>
          <cell r="G77">
            <v>0.52976101116379282</v>
          </cell>
          <cell r="J77">
            <v>326.5</v>
          </cell>
          <cell r="L77">
            <v>0.33188467827389284</v>
          </cell>
          <cell r="M77">
            <v>0.54159286853448296</v>
          </cell>
        </row>
        <row r="78">
          <cell r="D78">
            <v>0.24955029716559582</v>
          </cell>
          <cell r="G78">
            <v>0.24355929122228379</v>
          </cell>
          <cell r="J78">
            <v>326.5</v>
          </cell>
          <cell r="L78">
            <v>0.15352358560739351</v>
          </cell>
          <cell r="M78">
            <v>0.24955029716559582</v>
          </cell>
        </row>
        <row r="79">
          <cell r="D79">
            <v>1.6958997771189386</v>
          </cell>
          <cell r="G79">
            <v>1.4716998791041822</v>
          </cell>
          <cell r="J79">
            <v>326.5</v>
          </cell>
          <cell r="L79">
            <v>0.89175120304877098</v>
          </cell>
          <cell r="M79">
            <v>1.5066178746465611</v>
          </cell>
        </row>
        <row r="80">
          <cell r="D80">
            <v>3.103323151268595</v>
          </cell>
          <cell r="G80">
            <v>2.2048393077226978</v>
          </cell>
          <cell r="J80">
            <v>326.5</v>
          </cell>
          <cell r="L80">
            <v>1.3284549789605049</v>
          </cell>
          <cell r="M80">
            <v>2.2679057707480696</v>
          </cell>
        </row>
        <row r="81">
          <cell r="D81">
            <v>4.5012355078713506</v>
          </cell>
          <cell r="G81">
            <v>2.1178211418625215</v>
          </cell>
          <cell r="J81">
            <v>326.5</v>
          </cell>
          <cell r="L81">
            <v>1.2734378613059585</v>
          </cell>
          <cell r="M81">
            <v>2.208845852019949</v>
          </cell>
        </row>
        <row r="82">
          <cell r="D82">
            <v>4.9767539139446066</v>
          </cell>
          <cell r="G82">
            <v>2.2817554247276242</v>
          </cell>
          <cell r="J82">
            <v>326.5</v>
          </cell>
          <cell r="L82">
            <v>1.372035881890469</v>
          </cell>
          <cell r="M82">
            <v>2.3822905030065162</v>
          </cell>
        </row>
        <row r="83">
          <cell r="D83">
            <v>1.8599711051438865</v>
          </cell>
          <cell r="G83">
            <v>1.6129027502633115</v>
          </cell>
          <cell r="J83">
            <v>326.5</v>
          </cell>
          <cell r="L83">
            <v>0.97766234234111626</v>
          </cell>
          <cell r="M83">
            <v>1.6511021723661894</v>
          </cell>
        </row>
        <row r="84">
          <cell r="D84">
            <v>1.6360770420553896</v>
          </cell>
          <cell r="G84">
            <v>1.5137881937487934</v>
          </cell>
          <cell r="J84">
            <v>326.5</v>
          </cell>
          <cell r="L84">
            <v>0.9195091433769923</v>
          </cell>
          <cell r="M84">
            <v>1.5475097345899014</v>
          </cell>
        </row>
        <row r="85">
          <cell r="D85">
            <v>0.44226316498612905</v>
          </cell>
          <cell r="G85">
            <v>0.43241790168640659</v>
          </cell>
          <cell r="J85">
            <v>326.5</v>
          </cell>
          <cell r="L85">
            <v>0.27110593751228573</v>
          </cell>
          <cell r="M85">
            <v>0.44226316498612905</v>
          </cell>
        </row>
        <row r="86">
          <cell r="D86">
            <v>0.44883453373566329</v>
          </cell>
          <cell r="G86">
            <v>0.43885784306094994</v>
          </cell>
          <cell r="J86">
            <v>326.5</v>
          </cell>
          <cell r="L86">
            <v>0.27493566152082394</v>
          </cell>
          <cell r="M86">
            <v>0.44883453373566329</v>
          </cell>
        </row>
        <row r="87">
          <cell r="D87">
            <v>0.51198155286145985</v>
          </cell>
          <cell r="G87">
            <v>0.50074192180423061</v>
          </cell>
          <cell r="J87">
            <v>326.5</v>
          </cell>
          <cell r="L87">
            <v>0.31370479917191424</v>
          </cell>
          <cell r="M87">
            <v>0.51198155286145985</v>
          </cell>
        </row>
        <row r="88">
          <cell r="D88">
            <v>0.72392139972081582</v>
          </cell>
          <cell r="G88">
            <v>0.70844297172639925</v>
          </cell>
          <cell r="J88">
            <v>326.5</v>
          </cell>
          <cell r="L88">
            <v>0.44176772634646028</v>
          </cell>
          <cell r="M88">
            <v>0.72392139972081582</v>
          </cell>
        </row>
        <row r="89">
          <cell r="D89">
            <v>0.54159286853448296</v>
          </cell>
          <cell r="G89">
            <v>0.52976101116379282</v>
          </cell>
          <cell r="J89">
            <v>326.5</v>
          </cell>
          <cell r="L89">
            <v>0.33188467827389284</v>
          </cell>
          <cell r="M89">
            <v>0.54159286853448296</v>
          </cell>
        </row>
        <row r="90">
          <cell r="D90">
            <v>0.25871485113733966</v>
          </cell>
          <cell r="G90">
            <v>0.25254055411459259</v>
          </cell>
          <cell r="J90">
            <v>326.5</v>
          </cell>
          <cell r="L90">
            <v>0.15910020914848003</v>
          </cell>
          <cell r="M90">
            <v>0.25871485113733966</v>
          </cell>
        </row>
        <row r="91">
          <cell r="D91">
            <v>0.36044176448340109</v>
          </cell>
          <cell r="G91">
            <v>0.35223292919373289</v>
          </cell>
          <cell r="J91">
            <v>326.5</v>
          </cell>
          <cell r="L91">
            <v>0.22104354306311208</v>
          </cell>
          <cell r="M91">
            <v>0.36044176448340109</v>
          </cell>
        </row>
        <row r="92">
          <cell r="D92">
            <v>0.34061303250067304</v>
          </cell>
          <cell r="G92">
            <v>0.33280077185065954</v>
          </cell>
          <cell r="J92">
            <v>326.5</v>
          </cell>
          <cell r="L92">
            <v>0.2088892581871058</v>
          </cell>
          <cell r="M92">
            <v>0.34061303250067304</v>
          </cell>
        </row>
        <row r="93">
          <cell r="D93">
            <v>1.4749943905437877</v>
          </cell>
          <cell r="G93">
            <v>1.3868473555795005</v>
          </cell>
          <cell r="J93">
            <v>326.5</v>
          </cell>
          <cell r="L93">
            <v>0.84250781241715977</v>
          </cell>
          <cell r="M93">
            <v>1.4173472433903764</v>
          </cell>
        </row>
        <row r="94">
          <cell r="D94">
            <v>3.5419724480741808</v>
          </cell>
          <cell r="G94">
            <v>2.266984354698669</v>
          </cell>
          <cell r="J94">
            <v>326.5</v>
          </cell>
          <cell r="L94">
            <v>1.3644016902545628</v>
          </cell>
          <cell r="M94">
            <v>2.3388238036601527</v>
          </cell>
        </row>
        <row r="95">
          <cell r="D95">
            <v>2.939101638323129</v>
          </cell>
          <cell r="G95">
            <v>2.1713453001407896</v>
          </cell>
          <cell r="J95">
            <v>326.5</v>
          </cell>
          <cell r="L95">
            <v>1.3088348943664041</v>
          </cell>
          <cell r="M95">
            <v>2.2311273329072527</v>
          </cell>
        </row>
        <row r="96">
          <cell r="D96">
            <v>1.7926853660328168</v>
          </cell>
          <cell r="G96">
            <v>1.5987267205977045</v>
          </cell>
          <cell r="J96">
            <v>326.5</v>
          </cell>
          <cell r="L96">
            <v>0.96997843098225078</v>
          </cell>
          <cell r="M96">
            <v>1.635580427918361</v>
          </cell>
        </row>
        <row r="97">
          <cell r="D97">
            <v>0.92883307724514708</v>
          </cell>
          <cell r="G97">
            <v>0.9092564157002444</v>
          </cell>
          <cell r="J97">
            <v>326.5</v>
          </cell>
          <cell r="L97">
            <v>0.55889098957722128</v>
          </cell>
          <cell r="M97">
            <v>0.92883307724514708</v>
          </cell>
        </row>
        <row r="98">
          <cell r="D98">
            <v>0.72211291770970609</v>
          </cell>
          <cell r="G98">
            <v>0.70667065935551154</v>
          </cell>
          <cell r="J98">
            <v>326.5</v>
          </cell>
          <cell r="L98">
            <v>0.44258493940669286</v>
          </cell>
          <cell r="M98">
            <v>0.72211291770970609</v>
          </cell>
        </row>
        <row r="99">
          <cell r="D99">
            <v>0.52189408743131882</v>
          </cell>
          <cell r="G99">
            <v>0.51045620568269245</v>
          </cell>
          <cell r="J99">
            <v>326.5</v>
          </cell>
          <cell r="L99">
            <v>0.31979060373609286</v>
          </cell>
          <cell r="M99">
            <v>0.52189408743131882</v>
          </cell>
        </row>
        <row r="100">
          <cell r="D100">
            <v>0.55909573693498227</v>
          </cell>
          <cell r="G100">
            <v>0.54691382219628248</v>
          </cell>
          <cell r="J100">
            <v>326.5</v>
          </cell>
          <cell r="L100">
            <v>0.34263057132952701</v>
          </cell>
          <cell r="M100">
            <v>0.55909573693498227</v>
          </cell>
        </row>
        <row r="101">
          <cell r="D101">
            <v>0.72446523417719455</v>
          </cell>
          <cell r="G101">
            <v>0.70897592949365051</v>
          </cell>
          <cell r="J101">
            <v>326.5</v>
          </cell>
          <cell r="L101">
            <v>0.44139091958320764</v>
          </cell>
          <cell r="M101">
            <v>0.72446523417719455</v>
          </cell>
        </row>
        <row r="102">
          <cell r="D102">
            <v>0.26121673324646244</v>
          </cell>
          <cell r="G102">
            <v>0.25499239858153294</v>
          </cell>
          <cell r="J102">
            <v>326.5</v>
          </cell>
          <cell r="L102">
            <v>0.16061802610981474</v>
          </cell>
          <cell r="M102">
            <v>0.26121673324646244</v>
          </cell>
        </row>
        <row r="103">
          <cell r="D103">
            <v>0.36204903844835762</v>
          </cell>
          <cell r="G103">
            <v>0.35380805767939033</v>
          </cell>
          <cell r="J103">
            <v>326.5</v>
          </cell>
          <cell r="L103">
            <v>0.22212949517345437</v>
          </cell>
          <cell r="M103">
            <v>0.36204903844835762</v>
          </cell>
        </row>
        <row r="104">
          <cell r="D104">
            <v>1.4363235409558632</v>
          </cell>
          <cell r="G104">
            <v>1.3902711760753375</v>
          </cell>
          <cell r="J104">
            <v>326.5</v>
          </cell>
          <cell r="L104">
            <v>0.84656854362833678</v>
          </cell>
          <cell r="M104">
            <v>1.4199976468944553</v>
          </cell>
        </row>
        <row r="105">
          <cell r="D105">
            <v>2.5894256585425612</v>
          </cell>
          <cell r="G105">
            <v>1.5299995724331477</v>
          </cell>
          <cell r="J105">
            <v>326.5</v>
          </cell>
          <cell r="L105">
            <v>0.92564180331099422</v>
          </cell>
          <cell r="M105">
            <v>1.5827880856039984</v>
          </cell>
        </row>
        <row r="106">
          <cell r="D106">
            <v>4.2417191881969778</v>
          </cell>
          <cell r="G106">
            <v>2.250579288928388</v>
          </cell>
          <cell r="J106">
            <v>326.5</v>
          </cell>
          <cell r="L106">
            <v>1.3525302838144426</v>
          </cell>
          <cell r="M106">
            <v>2.3364136726923261</v>
          </cell>
        </row>
        <row r="107">
          <cell r="D107">
            <v>4.2704371354856709</v>
          </cell>
          <cell r="G107">
            <v>2.3278906222882791</v>
          </cell>
          <cell r="J107">
            <v>326.5</v>
          </cell>
          <cell r="L107">
            <v>1.3980606965223525</v>
          </cell>
          <cell r="M107">
            <v>2.4142993649979934</v>
          </cell>
        </row>
        <row r="108">
          <cell r="D108">
            <v>2.4159634907665528</v>
          </cell>
          <cell r="G108">
            <v>1.6764617601217906</v>
          </cell>
          <cell r="J108">
            <v>326.5</v>
          </cell>
          <cell r="L108">
            <v>1.0154376451712559</v>
          </cell>
          <cell r="M108">
            <v>1.7257810299371226</v>
          </cell>
        </row>
        <row r="109">
          <cell r="D109">
            <v>0.85633623771176526</v>
          </cell>
          <cell r="G109">
            <v>0.83567659775818304</v>
          </cell>
          <cell r="J109">
            <v>326.5</v>
          </cell>
          <cell r="L109">
            <v>0.51507413241247457</v>
          </cell>
          <cell r="M109">
            <v>0.85380332251241842</v>
          </cell>
        </row>
        <row r="110">
          <cell r="D110">
            <v>0.49064824950690217</v>
          </cell>
          <cell r="G110">
            <v>0.47983528451676427</v>
          </cell>
          <cell r="J110">
            <v>326.5</v>
          </cell>
          <cell r="L110">
            <v>0.30060720904406252</v>
          </cell>
          <cell r="M110">
            <v>0.49064824950690217</v>
          </cell>
        </row>
        <row r="111">
          <cell r="D111">
            <v>0.50201820853448309</v>
          </cell>
          <cell r="G111">
            <v>0.49097784436379355</v>
          </cell>
          <cell r="J111">
            <v>326.5</v>
          </cell>
          <cell r="L111">
            <v>0.30758779993702912</v>
          </cell>
          <cell r="M111">
            <v>0.50201820853448309</v>
          </cell>
        </row>
        <row r="112">
          <cell r="D112">
            <v>0.58752047761253035</v>
          </cell>
          <cell r="G112">
            <v>0.57477006806027964</v>
          </cell>
          <cell r="J112">
            <v>326.5</v>
          </cell>
          <cell r="L112">
            <v>0.36008195223840417</v>
          </cell>
          <cell r="M112">
            <v>0.58752047761253035</v>
          </cell>
        </row>
        <row r="113">
          <cell r="D113">
            <v>0.54223018898801933</v>
          </cell>
          <cell r="G113">
            <v>0.53038558520825874</v>
          </cell>
          <cell r="J113">
            <v>326.5</v>
          </cell>
          <cell r="L113">
            <v>0.33227596142126986</v>
          </cell>
          <cell r="M113">
            <v>0.54223018898801933</v>
          </cell>
        </row>
        <row r="114">
          <cell r="D114">
            <v>0.76891854890115763</v>
          </cell>
          <cell r="G114">
            <v>0.74627571223894651</v>
          </cell>
          <cell r="J114">
            <v>326.5</v>
          </cell>
          <cell r="L114">
            <v>0.45788119016628109</v>
          </cell>
          <cell r="M114">
            <v>0.7626540832169697</v>
          </cell>
        </row>
        <row r="115">
          <cell r="D115">
            <v>0.87863893283674299</v>
          </cell>
          <cell r="G115">
            <v>0.85579858831460076</v>
          </cell>
          <cell r="J115">
            <v>326.5</v>
          </cell>
          <cell r="L115">
            <v>0.52573177459501008</v>
          </cell>
          <cell r="M115">
            <v>0.87437136697133611</v>
          </cell>
        </row>
        <row r="116">
          <cell r="D116">
            <v>1.105597303002922</v>
          </cell>
          <cell r="G116">
            <v>1.05840818498552</v>
          </cell>
          <cell r="J116">
            <v>326.5</v>
          </cell>
          <cell r="L116">
            <v>0.64819606700484378</v>
          </cell>
          <cell r="M116">
            <v>1.0815201310455786</v>
          </cell>
        </row>
        <row r="117">
          <cell r="D117">
            <v>4.1861721051807246</v>
          </cell>
          <cell r="G117">
            <v>2.3092947987295656</v>
          </cell>
          <cell r="J117">
            <v>326.5</v>
          </cell>
          <cell r="L117">
            <v>1.3894139006302479</v>
          </cell>
          <cell r="M117">
            <v>2.3940182408331814</v>
          </cell>
        </row>
        <row r="118">
          <cell r="D118">
            <v>2.4066484272491548</v>
          </cell>
          <cell r="G118">
            <v>2.0217940842300455</v>
          </cell>
          <cell r="J118">
            <v>326.5</v>
          </cell>
          <cell r="L118">
            <v>1.2203371929662681</v>
          </cell>
          <cell r="M118">
            <v>2.0709270527750268</v>
          </cell>
        </row>
        <row r="119">
          <cell r="D119">
            <v>1.0764112001503128</v>
          </cell>
          <cell r="G119">
            <v>1.0538829761473065</v>
          </cell>
          <cell r="J119">
            <v>326.5</v>
          </cell>
          <cell r="L119">
            <v>0.64585083815535171</v>
          </cell>
          <cell r="M119">
            <v>1.0764112001503128</v>
          </cell>
        </row>
        <row r="120">
          <cell r="D120">
            <v>1.2153444436087311</v>
          </cell>
          <cell r="G120">
            <v>1.1750038291813034</v>
          </cell>
          <cell r="J120">
            <v>326.5</v>
          </cell>
          <cell r="L120">
            <v>0.71984166465023358</v>
          </cell>
          <cell r="M120">
            <v>1.2003107180534782</v>
          </cell>
        </row>
        <row r="121">
          <cell r="D121">
            <v>0.76074473846233137</v>
          </cell>
          <cell r="G121">
            <v>0.74452984369308495</v>
          </cell>
          <cell r="J121">
            <v>326.5</v>
          </cell>
          <cell r="L121">
            <v>0.46313101355998348</v>
          </cell>
          <cell r="M121">
            <v>0.76074473846233137</v>
          </cell>
        </row>
        <row r="122">
          <cell r="D122">
            <v>0.49828927339031709</v>
          </cell>
          <cell r="G122">
            <v>0.48732348792251085</v>
          </cell>
          <cell r="J122">
            <v>326.5</v>
          </cell>
          <cell r="L122">
            <v>0.30529841871369456</v>
          </cell>
          <cell r="M122">
            <v>0.49828927339031709</v>
          </cell>
        </row>
        <row r="123">
          <cell r="D123">
            <v>0.50773262319256529</v>
          </cell>
          <cell r="G123">
            <v>0.49657797072871401</v>
          </cell>
          <cell r="J123">
            <v>326.5</v>
          </cell>
          <cell r="L123">
            <v>0.31109616710212462</v>
          </cell>
          <cell r="M123">
            <v>0.50773262319256529</v>
          </cell>
        </row>
        <row r="124">
          <cell r="D124">
            <v>0.60458938164941922</v>
          </cell>
          <cell r="G124">
            <v>0.59149759401643098</v>
          </cell>
          <cell r="J124">
            <v>326.5</v>
          </cell>
          <cell r="L124">
            <v>0.37056141269941362</v>
          </cell>
          <cell r="M124">
            <v>0.60458938164941922</v>
          </cell>
        </row>
        <row r="125">
          <cell r="D125">
            <v>0.62875601273384929</v>
          </cell>
          <cell r="G125">
            <v>0.61518089247917218</v>
          </cell>
          <cell r="J125">
            <v>326.5</v>
          </cell>
          <cell r="L125">
            <v>0.3852435380657539</v>
          </cell>
          <cell r="M125">
            <v>0.62875601273384929</v>
          </cell>
        </row>
        <row r="126">
          <cell r="D126">
            <v>1.3877755651695907</v>
          </cell>
          <cell r="G126">
            <v>1.3127486094092424</v>
          </cell>
          <cell r="J126">
            <v>326.5</v>
          </cell>
          <cell r="L126">
            <v>0.80007232114015236</v>
          </cell>
          <cell r="M126">
            <v>1.3415041207126339</v>
          </cell>
        </row>
        <row r="127">
          <cell r="D127">
            <v>1.2578150229516798</v>
          </cell>
          <cell r="G127">
            <v>1.1969844304557495</v>
          </cell>
          <cell r="J127">
            <v>326.5</v>
          </cell>
          <cell r="L127">
            <v>0.72923819292662884</v>
          </cell>
          <cell r="M127">
            <v>1.2231407309147824</v>
          </cell>
        </row>
        <row r="128">
          <cell r="D128">
            <v>2.8702125908362337</v>
          </cell>
          <cell r="G128">
            <v>1.9090673277150134</v>
          </cell>
          <cell r="J128">
            <v>326.5</v>
          </cell>
          <cell r="L128">
            <v>1.1511516449182488</v>
          </cell>
          <cell r="M128">
            <v>1.9674715795317377</v>
          </cell>
        </row>
        <row r="129">
          <cell r="D129">
            <v>4.2136487228508752</v>
          </cell>
          <cell r="G129">
            <v>2.2847483625575324</v>
          </cell>
          <cell r="J129">
            <v>326.5</v>
          </cell>
          <cell r="L129">
            <v>1.3725342369165279</v>
          </cell>
          <cell r="M129">
            <v>2.3700213370145504</v>
          </cell>
        </row>
        <row r="130">
          <cell r="D130">
            <v>5.5820229577217573</v>
          </cell>
          <cell r="G130">
            <v>2.3372188416503668</v>
          </cell>
          <cell r="J130">
            <v>326.5</v>
          </cell>
          <cell r="L130">
            <v>1.3999999999999992</v>
          </cell>
          <cell r="M130">
            <v>2.4498593008048033</v>
          </cell>
        </row>
        <row r="131">
          <cell r="D131">
            <v>1.6714589538764746</v>
          </cell>
          <cell r="G131">
            <v>1.4643733059205117</v>
          </cell>
          <cell r="J131">
            <v>326.5</v>
          </cell>
          <cell r="L131">
            <v>0.89057882173069691</v>
          </cell>
          <cell r="M131">
            <v>1.4988024849980413</v>
          </cell>
        </row>
        <row r="132">
          <cell r="D132">
            <v>1.002225367053863</v>
          </cell>
          <cell r="G132">
            <v>0.9811808597127859</v>
          </cell>
          <cell r="J132">
            <v>326.5</v>
          </cell>
          <cell r="L132">
            <v>0.6041172497759818</v>
          </cell>
          <cell r="M132">
            <v>1.002225367053863</v>
          </cell>
        </row>
        <row r="133">
          <cell r="D133">
            <v>0.57894999626152788</v>
          </cell>
          <cell r="G133">
            <v>0.56637099633629739</v>
          </cell>
          <cell r="J133">
            <v>326.5</v>
          </cell>
          <cell r="L133">
            <v>0.35281560318038829</v>
          </cell>
          <cell r="M133">
            <v>0.57894999626152788</v>
          </cell>
        </row>
        <row r="134">
          <cell r="D134">
            <v>0.50825696377728569</v>
          </cell>
          <cell r="G134">
            <v>0.49709182450174011</v>
          </cell>
          <cell r="J134">
            <v>326.5</v>
          </cell>
          <cell r="L134">
            <v>0.31141808621385014</v>
          </cell>
          <cell r="M134">
            <v>0.50825696377728569</v>
          </cell>
        </row>
        <row r="135">
          <cell r="D135">
            <v>0.52616850781329416</v>
          </cell>
          <cell r="G135">
            <v>0.51464513765702813</v>
          </cell>
          <cell r="J135">
            <v>326.5</v>
          </cell>
          <cell r="L135">
            <v>0.32241488583937505</v>
          </cell>
          <cell r="M135">
            <v>0.52616850781329416</v>
          </cell>
        </row>
        <row r="136">
          <cell r="D136">
            <v>0.58259463087354335</v>
          </cell>
          <cell r="G136">
            <v>0.56994273825607211</v>
          </cell>
          <cell r="J136">
            <v>326.5</v>
          </cell>
          <cell r="L136">
            <v>0.35705772666266411</v>
          </cell>
          <cell r="M136">
            <v>0.58259463087354335</v>
          </cell>
        </row>
        <row r="137">
          <cell r="D137">
            <v>0.54523954246652606</v>
          </cell>
          <cell r="G137">
            <v>0.53333475161719501</v>
          </cell>
          <cell r="J137">
            <v>326.5</v>
          </cell>
          <cell r="L137">
            <v>0.3341235551931403</v>
          </cell>
          <cell r="M137">
            <v>0.54523954246652606</v>
          </cell>
        </row>
        <row r="138">
          <cell r="D138">
            <v>0.29958692897249439</v>
          </cell>
          <cell r="G138">
            <v>0.29259519039304432</v>
          </cell>
          <cell r="J138">
            <v>326.5</v>
          </cell>
          <cell r="L138">
            <v>0.18405108850256682</v>
          </cell>
          <cell r="M138">
            <v>0.29958692897249439</v>
          </cell>
        </row>
        <row r="139">
          <cell r="D139">
            <v>0.36317770821501943</v>
          </cell>
          <cell r="G139">
            <v>0.35491415405071908</v>
          </cell>
          <cell r="J139">
            <v>326.5</v>
          </cell>
          <cell r="L139">
            <v>0.22297725567649548</v>
          </cell>
          <cell r="M139">
            <v>0.36317770821501943</v>
          </cell>
        </row>
        <row r="140">
          <cell r="D140">
            <v>0.56828961724238825</v>
          </cell>
          <cell r="G140">
            <v>0.55592382489754033</v>
          </cell>
          <cell r="J140">
            <v>326.5</v>
          </cell>
          <cell r="L140">
            <v>0.34835242868389776</v>
          </cell>
          <cell r="M140">
            <v>0.56828961724238825</v>
          </cell>
        </row>
        <row r="141">
          <cell r="D141">
            <v>3.1691163341101727</v>
          </cell>
          <cell r="G141">
            <v>2.1349110920928784</v>
          </cell>
          <cell r="J141">
            <v>326.5</v>
          </cell>
          <cell r="L141">
            <v>1.2863150255921063</v>
          </cell>
          <cell r="M141">
            <v>2.1992934187750817</v>
          </cell>
        </row>
        <row r="142">
          <cell r="D142">
            <v>3.9401845009573306</v>
          </cell>
          <cell r="G142">
            <v>2.1821478419524167</v>
          </cell>
          <cell r="J142">
            <v>326.5</v>
          </cell>
          <cell r="L142">
            <v>1.3127040067539009</v>
          </cell>
          <cell r="M142">
            <v>2.2619515319715631</v>
          </cell>
        </row>
        <row r="143">
          <cell r="D143">
            <v>3.6517100990997671</v>
          </cell>
          <cell r="G143">
            <v>2.0404333111206596</v>
          </cell>
          <cell r="J143">
            <v>326.5</v>
          </cell>
          <cell r="L143">
            <v>1.2283759582640461</v>
          </cell>
          <cell r="M143">
            <v>2.1144675131026549</v>
          </cell>
        </row>
        <row r="144">
          <cell r="D144">
            <v>0.60271419074689303</v>
          </cell>
          <cell r="G144">
            <v>0.58965990693195502</v>
          </cell>
          <cell r="J144">
            <v>326.5</v>
          </cell>
          <cell r="L144">
            <v>0.36633521357735255</v>
          </cell>
          <cell r="M144">
            <v>0.60271419074689303</v>
          </cell>
        </row>
        <row r="145">
          <cell r="D145">
            <v>0.35029947293329072</v>
          </cell>
          <cell r="G145">
            <v>0.34229348347462502</v>
          </cell>
          <cell r="J145">
            <v>326.5</v>
          </cell>
          <cell r="L145">
            <v>0.21487572510491629</v>
          </cell>
          <cell r="M145">
            <v>0.35029947293329072</v>
          </cell>
        </row>
        <row r="146">
          <cell r="D146">
            <v>0.44293158480121281</v>
          </cell>
          <cell r="G146">
            <v>0.43307295310518873</v>
          </cell>
          <cell r="J146">
            <v>326.5</v>
          </cell>
          <cell r="L146">
            <v>0.27131154366133864</v>
          </cell>
          <cell r="M146">
            <v>0.44293158480121281</v>
          </cell>
        </row>
        <row r="147">
          <cell r="D147">
            <v>0.52002919067289044</v>
          </cell>
          <cell r="G147">
            <v>0.50862860685943267</v>
          </cell>
          <cell r="J147">
            <v>326.5</v>
          </cell>
          <cell r="L147">
            <v>0.3186456496252974</v>
          </cell>
          <cell r="M147">
            <v>0.52002919067289044</v>
          </cell>
        </row>
        <row r="148">
          <cell r="D148">
            <v>0.58900016956151469</v>
          </cell>
          <cell r="G148">
            <v>0.57622016617028438</v>
          </cell>
          <cell r="J148">
            <v>326.5</v>
          </cell>
          <cell r="L148">
            <v>0.36099040970235968</v>
          </cell>
          <cell r="M148">
            <v>0.58900016956151469</v>
          </cell>
        </row>
        <row r="149">
          <cell r="D149">
            <v>0.66593142141323625</v>
          </cell>
          <cell r="G149">
            <v>0.65161279298497132</v>
          </cell>
          <cell r="J149">
            <v>326.5</v>
          </cell>
          <cell r="L149">
            <v>0.40544376172371716</v>
          </cell>
          <cell r="M149">
            <v>0.66593142141323625</v>
          </cell>
        </row>
        <row r="150">
          <cell r="D150">
            <v>0.3308264541035596</v>
          </cell>
          <cell r="G150">
            <v>0.3232099250214881</v>
          </cell>
          <cell r="J150">
            <v>326.5</v>
          </cell>
          <cell r="L150">
            <v>0.20322080800334749</v>
          </cell>
          <cell r="M150">
            <v>0.3308264541035596</v>
          </cell>
        </row>
        <row r="151">
          <cell r="D151">
            <v>0.27269732974751559</v>
          </cell>
          <cell r="G151">
            <v>0.26624338315256529</v>
          </cell>
          <cell r="J151">
            <v>326.5</v>
          </cell>
          <cell r="L151">
            <v>0.16752420060001996</v>
          </cell>
          <cell r="M151">
            <v>0.27269732974751559</v>
          </cell>
        </row>
        <row r="152">
          <cell r="D152">
            <v>1.2005755347658804</v>
          </cell>
          <cell r="G152">
            <v>1.0178160760551676</v>
          </cell>
          <cell r="J152">
            <v>326.5</v>
          </cell>
          <cell r="L152">
            <v>0.61859144849833225</v>
          </cell>
          <cell r="M152">
            <v>1.042827586750485</v>
          </cell>
        </row>
        <row r="153">
          <cell r="D153">
            <v>2.2140769197922205</v>
          </cell>
          <cell r="G153">
            <v>1.8905027681888362</v>
          </cell>
          <cell r="J153">
            <v>326.5</v>
          </cell>
          <cell r="L153">
            <v>1.1417668848729732</v>
          </cell>
          <cell r="M153">
            <v>1.9357843065846811</v>
          </cell>
        </row>
        <row r="154">
          <cell r="D154">
            <v>6.1620507008070167</v>
          </cell>
          <cell r="G154">
            <v>2.3287671641226346</v>
          </cell>
          <cell r="J154">
            <v>326.5</v>
          </cell>
          <cell r="L154">
            <v>1.3978110649701398</v>
          </cell>
          <cell r="M154">
            <v>2.4530081781387754</v>
          </cell>
        </row>
        <row r="155">
          <cell r="D155">
            <v>1.1037374394936428</v>
          </cell>
          <cell r="G155">
            <v>1.0474135779277411</v>
          </cell>
          <cell r="J155">
            <v>326.5</v>
          </cell>
          <cell r="L155">
            <v>0.64208865083382416</v>
          </cell>
          <cell r="M155">
            <v>1.0704883267176137</v>
          </cell>
        </row>
        <row r="156">
          <cell r="D156">
            <v>0.74898710504233335</v>
          </cell>
          <cell r="G156">
            <v>0.73300736294148616</v>
          </cell>
          <cell r="J156">
            <v>326.5</v>
          </cell>
          <cell r="L156">
            <v>0.4557969081228827</v>
          </cell>
          <cell r="M156">
            <v>0.74898710504233335</v>
          </cell>
        </row>
        <row r="157">
          <cell r="D157">
            <v>0.35194300048639021</v>
          </cell>
          <cell r="G157">
            <v>0.34390414047666223</v>
          </cell>
          <cell r="J157">
            <v>326.5</v>
          </cell>
          <cell r="L157">
            <v>0.2160541658146671</v>
          </cell>
          <cell r="M157">
            <v>0.35194300048639021</v>
          </cell>
        </row>
        <row r="158">
          <cell r="D158">
            <v>0.44265621853448256</v>
          </cell>
          <cell r="G158">
            <v>0.43280309416379309</v>
          </cell>
          <cell r="J158">
            <v>326.5</v>
          </cell>
          <cell r="L158">
            <v>0.27114248243173306</v>
          </cell>
          <cell r="M158">
            <v>0.44265621853448256</v>
          </cell>
        </row>
        <row r="159">
          <cell r="D159">
            <v>0.60625339157035985</v>
          </cell>
          <cell r="G159">
            <v>0.59312832373895297</v>
          </cell>
          <cell r="J159">
            <v>326.5</v>
          </cell>
          <cell r="L159">
            <v>0.37107881473331095</v>
          </cell>
          <cell r="M159">
            <v>0.60625339157035985</v>
          </cell>
        </row>
        <row r="160">
          <cell r="D160">
            <v>0.57097663954811895</v>
          </cell>
          <cell r="G160">
            <v>0.55855710675715631</v>
          </cell>
          <cell r="J160">
            <v>326.5</v>
          </cell>
          <cell r="L160">
            <v>0.34992485624122333</v>
          </cell>
          <cell r="M160">
            <v>0.57097663954811895</v>
          </cell>
        </row>
        <row r="161">
          <cell r="D161">
            <v>0.66807025628009598</v>
          </cell>
          <cell r="G161">
            <v>0.65370885115449406</v>
          </cell>
          <cell r="J161">
            <v>326.5</v>
          </cell>
          <cell r="L161">
            <v>0.40946901705615618</v>
          </cell>
          <cell r="M161">
            <v>0.66807025628009598</v>
          </cell>
        </row>
        <row r="162">
          <cell r="D162">
            <v>0.26792640985563732</v>
          </cell>
          <cell r="G162">
            <v>0.26156788165852457</v>
          </cell>
          <cell r="J162">
            <v>326.5</v>
          </cell>
          <cell r="L162">
            <v>0.164634629465435</v>
          </cell>
          <cell r="M162">
            <v>0.26792640985563732</v>
          </cell>
        </row>
        <row r="163">
          <cell r="D163">
            <v>0.51241293130537313</v>
          </cell>
          <cell r="G163">
            <v>0.50116467267926557</v>
          </cell>
          <cell r="J163">
            <v>326.5</v>
          </cell>
          <cell r="L163">
            <v>0.31410540845809259</v>
          </cell>
          <cell r="M163">
            <v>0.51241293130537313</v>
          </cell>
        </row>
        <row r="164">
          <cell r="D164">
            <v>0.50044828461617352</v>
          </cell>
          <cell r="G164">
            <v>0.48943931892384995</v>
          </cell>
          <cell r="J164">
            <v>326.5</v>
          </cell>
          <cell r="L164">
            <v>0.3066239445194136</v>
          </cell>
          <cell r="M164">
            <v>0.50044828461617352</v>
          </cell>
        </row>
        <row r="165">
          <cell r="D165">
            <v>2.5248588414434647</v>
          </cell>
          <cell r="G165">
            <v>1.9274810525754904</v>
          </cell>
          <cell r="J165">
            <v>326.5</v>
          </cell>
          <cell r="L165">
            <v>1.1630174196432337</v>
          </cell>
          <cell r="M165">
            <v>1.9789782294043603</v>
          </cell>
        </row>
        <row r="166">
          <cell r="D166">
            <v>2.4493501556198884</v>
          </cell>
          <cell r="G166">
            <v>2.0269372602503051</v>
          </cell>
          <cell r="J166">
            <v>326.5</v>
          </cell>
          <cell r="L166">
            <v>1.223310021162598</v>
          </cell>
          <cell r="M166">
            <v>2.0769242633627027</v>
          </cell>
        </row>
        <row r="167">
          <cell r="D167">
            <v>1.8820165584839772</v>
          </cell>
          <cell r="G167">
            <v>1.7317692662198019</v>
          </cell>
          <cell r="J167">
            <v>326.5</v>
          </cell>
          <cell r="L167">
            <v>1.0482200596406615</v>
          </cell>
          <cell r="M167">
            <v>1.7704095973894813</v>
          </cell>
        </row>
        <row r="168">
          <cell r="D168">
            <v>0.78072106447094869</v>
          </cell>
          <cell r="G168">
            <v>0.76410664318152932</v>
          </cell>
          <cell r="J168">
            <v>326.5</v>
          </cell>
          <cell r="L168">
            <v>0.4707629195220317</v>
          </cell>
          <cell r="M168">
            <v>0.78072106447094869</v>
          </cell>
        </row>
        <row r="169">
          <cell r="D169">
            <v>0.25651780440466354</v>
          </cell>
          <cell r="G169">
            <v>0.25038744831657006</v>
          </cell>
          <cell r="J169">
            <v>326.5</v>
          </cell>
          <cell r="L169">
            <v>0.15775116322840796</v>
          </cell>
          <cell r="M169">
            <v>0.25651780440466354</v>
          </cell>
        </row>
        <row r="170">
          <cell r="D170">
            <v>0.4428685556889016</v>
          </cell>
          <cell r="G170">
            <v>0.43301118457512366</v>
          </cell>
          <cell r="J170">
            <v>326.5</v>
          </cell>
          <cell r="L170">
            <v>0.27127284691262343</v>
          </cell>
          <cell r="M170">
            <v>0.4428685556889016</v>
          </cell>
        </row>
        <row r="171">
          <cell r="D171">
            <v>0.50222849569392658</v>
          </cell>
          <cell r="G171">
            <v>0.49118392578004805</v>
          </cell>
          <cell r="J171">
            <v>326.5</v>
          </cell>
          <cell r="L171">
            <v>0.30771690582268424</v>
          </cell>
          <cell r="M171">
            <v>0.50222849569392658</v>
          </cell>
        </row>
        <row r="172">
          <cell r="D172">
            <v>0.54159286853448296</v>
          </cell>
          <cell r="G172">
            <v>0.52976101116379271</v>
          </cell>
          <cell r="J172">
            <v>326.5</v>
          </cell>
          <cell r="L172">
            <v>0.33188467827389284</v>
          </cell>
          <cell r="M172">
            <v>0.54159286853448296</v>
          </cell>
        </row>
        <row r="173">
          <cell r="D173">
            <v>0.54384369210063743</v>
          </cell>
          <cell r="G173">
            <v>0.53196681825862413</v>
          </cell>
          <cell r="J173">
            <v>326.5</v>
          </cell>
          <cell r="L173">
            <v>0.33326657230266299</v>
          </cell>
          <cell r="M173">
            <v>0.54384369210063743</v>
          </cell>
        </row>
        <row r="174">
          <cell r="D174">
            <v>0.38683324812623465</v>
          </cell>
          <cell r="G174">
            <v>0.37809658316370992</v>
          </cell>
          <cell r="J174">
            <v>326.5</v>
          </cell>
          <cell r="L174">
            <v>0.23725855670319693</v>
          </cell>
          <cell r="M174">
            <v>0.38683324812623465</v>
          </cell>
        </row>
        <row r="175">
          <cell r="D175">
            <v>0.39558018633633496</v>
          </cell>
          <cell r="G175">
            <v>0.38666858260960818</v>
          </cell>
          <cell r="J175">
            <v>326.5</v>
          </cell>
          <cell r="L175">
            <v>0.24246451792768456</v>
          </cell>
          <cell r="M175">
            <v>0.39558018633633496</v>
          </cell>
        </row>
        <row r="176">
          <cell r="D176">
            <v>1.3166076816992589</v>
          </cell>
          <cell r="G176">
            <v>1.2892755280652739</v>
          </cell>
          <cell r="J176">
            <v>326.5</v>
          </cell>
          <cell r="L176">
            <v>0.78409292195447677</v>
          </cell>
          <cell r="M176">
            <v>1.3166076816992589</v>
          </cell>
        </row>
        <row r="177">
          <cell r="D177">
            <v>3.077677231648777</v>
          </cell>
          <cell r="G177">
            <v>1.9772830686536005</v>
          </cell>
          <cell r="J177">
            <v>326.5</v>
          </cell>
          <cell r="L177">
            <v>1.1929237845737264</v>
          </cell>
          <cell r="M177">
            <v>2.039836613286576</v>
          </cell>
        </row>
        <row r="178">
          <cell r="D178">
            <v>4.1586248421815677</v>
          </cell>
          <cell r="G178">
            <v>2.1606671216163447</v>
          </cell>
          <cell r="J178">
            <v>326.5</v>
          </cell>
          <cell r="L178">
            <v>1.2976116913029596</v>
          </cell>
          <cell r="M178">
            <v>2.2448396184599768</v>
          </cell>
        </row>
        <row r="179">
          <cell r="D179">
            <v>2.8993257902512233</v>
          </cell>
          <cell r="G179">
            <v>2.1571505484192541</v>
          </cell>
          <cell r="J179">
            <v>326.5</v>
          </cell>
          <cell r="L179">
            <v>1.3006220263892971</v>
          </cell>
          <cell r="M179">
            <v>2.2161370642242781</v>
          </cell>
        </row>
        <row r="180">
          <cell r="D180">
            <v>1.5743576649065312</v>
          </cell>
          <cell r="G180">
            <v>1.5142078693165013</v>
          </cell>
          <cell r="J180">
            <v>326.5</v>
          </cell>
          <cell r="L180">
            <v>0.91963524986128697</v>
          </cell>
          <cell r="M180">
            <v>1.5466950226146325</v>
          </cell>
        </row>
        <row r="181">
          <cell r="D181">
            <v>1.5894420302539423</v>
          </cell>
          <cell r="G181">
            <v>1.3990353052751312</v>
          </cell>
          <cell r="J181">
            <v>326.5</v>
          </cell>
          <cell r="L181">
            <v>0.85096133885758962</v>
          </cell>
          <cell r="M181">
            <v>1.4318241458802097</v>
          </cell>
        </row>
        <row r="182">
          <cell r="D182">
            <v>0.45864216082298587</v>
          </cell>
          <cell r="G182">
            <v>0.44846931760652625</v>
          </cell>
          <cell r="J182">
            <v>326.5</v>
          </cell>
          <cell r="L182">
            <v>0.28095705809413662</v>
          </cell>
          <cell r="M182">
            <v>0.45864216082298587</v>
          </cell>
        </row>
        <row r="183">
          <cell r="D183">
            <v>0.6604709443696789</v>
          </cell>
          <cell r="G183">
            <v>0.64626152548228522</v>
          </cell>
          <cell r="J183">
            <v>326.5</v>
          </cell>
          <cell r="L183">
            <v>0.4047950710862766</v>
          </cell>
          <cell r="M183">
            <v>0.6604709443696789</v>
          </cell>
        </row>
        <row r="184">
          <cell r="D184">
            <v>0.60821265779914058</v>
          </cell>
          <cell r="G184">
            <v>0.59504840464315778</v>
          </cell>
          <cell r="J184">
            <v>326.5</v>
          </cell>
          <cell r="L184">
            <v>0.37278592454084553</v>
          </cell>
          <cell r="M184">
            <v>0.60821265779914058</v>
          </cell>
        </row>
        <row r="185">
          <cell r="D185">
            <v>0.55088028000630618</v>
          </cell>
          <cell r="G185">
            <v>0.53886267440617974</v>
          </cell>
          <cell r="J185">
            <v>326.5</v>
          </cell>
          <cell r="L185">
            <v>0.33758668826198346</v>
          </cell>
          <cell r="M185">
            <v>0.55088028000630618</v>
          </cell>
        </row>
        <row r="186">
          <cell r="D186">
            <v>0.2765777546583989</v>
          </cell>
          <cell r="G186">
            <v>0.27004619956523079</v>
          </cell>
          <cell r="J186">
            <v>326.5</v>
          </cell>
          <cell r="L186">
            <v>0.17003351080930998</v>
          </cell>
          <cell r="M186">
            <v>0.2765777546583989</v>
          </cell>
        </row>
        <row r="187">
          <cell r="D187">
            <v>0.27100512837630714</v>
          </cell>
          <cell r="G187">
            <v>0.26458502580878079</v>
          </cell>
          <cell r="J187">
            <v>326.5</v>
          </cell>
          <cell r="L187">
            <v>0.1665195055805101</v>
          </cell>
          <cell r="M187">
            <v>0.27100512837630714</v>
          </cell>
        </row>
        <row r="188">
          <cell r="D188">
            <v>0.60117530325503754</v>
          </cell>
          <cell r="G188">
            <v>0.5881517971899366</v>
          </cell>
          <cell r="J188">
            <v>326.5</v>
          </cell>
          <cell r="L188">
            <v>0.36664290880069783</v>
          </cell>
          <cell r="M188">
            <v>0.60117530325503754</v>
          </cell>
        </row>
        <row r="189">
          <cell r="D189">
            <v>3.991091091306183</v>
          </cell>
          <cell r="G189">
            <v>2.2500955649002852</v>
          </cell>
          <cell r="J189">
            <v>326.5</v>
          </cell>
          <cell r="L189">
            <v>1.3521874923390149</v>
          </cell>
          <cell r="M189">
            <v>2.3309173867264095</v>
          </cell>
        </row>
        <row r="190">
          <cell r="D190">
            <v>3.1662366653257017</v>
          </cell>
          <cell r="G190">
            <v>2.1588547631031076</v>
          </cell>
          <cell r="J190">
            <v>326.5</v>
          </cell>
          <cell r="L190">
            <v>1.3003806322462901</v>
          </cell>
          <cell r="M190">
            <v>2.2231794964096219</v>
          </cell>
        </row>
        <row r="191">
          <cell r="D191">
            <v>4.0232560194473903</v>
          </cell>
          <cell r="G191">
            <v>2.2365702335747284</v>
          </cell>
          <cell r="J191">
            <v>326.5</v>
          </cell>
          <cell r="L191">
            <v>1.3451423879995046</v>
          </cell>
          <cell r="M191">
            <v>2.3180353539636762</v>
          </cell>
        </row>
        <row r="192">
          <cell r="D192">
            <v>0.97243965968002266</v>
          </cell>
          <cell r="G192">
            <v>0.93738905073336065</v>
          </cell>
          <cell r="J192">
            <v>326.5</v>
          </cell>
          <cell r="L192">
            <v>0.57496145645761831</v>
          </cell>
          <cell r="M192">
            <v>0.95783784392696103</v>
          </cell>
        </row>
        <row r="193">
          <cell r="D193">
            <v>0.26190476572467863</v>
          </cell>
          <cell r="G193">
            <v>0.25566667041018498</v>
          </cell>
          <cell r="J193">
            <v>326.5</v>
          </cell>
          <cell r="L193">
            <v>0.16103414353683812</v>
          </cell>
          <cell r="M193">
            <v>0.26190476572467863</v>
          </cell>
        </row>
        <row r="194">
          <cell r="D194">
            <v>0.53525622900342973</v>
          </cell>
          <cell r="G194">
            <v>0.52355110442336117</v>
          </cell>
          <cell r="J194">
            <v>326.5</v>
          </cell>
          <cell r="L194">
            <v>0.3279942958991473</v>
          </cell>
          <cell r="M194">
            <v>0.53525622900342973</v>
          </cell>
        </row>
        <row r="195">
          <cell r="D195">
            <v>0.50201820865588676</v>
          </cell>
          <cell r="G195">
            <v>0.4909778444827691</v>
          </cell>
          <cell r="J195">
            <v>326.5</v>
          </cell>
          <cell r="L195">
            <v>0.30758780001156499</v>
          </cell>
          <cell r="M195">
            <v>0.50201820865588676</v>
          </cell>
        </row>
        <row r="196">
          <cell r="D196">
            <v>0.55138999403947397</v>
          </cell>
          <cell r="G196">
            <v>0.53936219415868414</v>
          </cell>
          <cell r="J196">
            <v>326.5</v>
          </cell>
          <cell r="L196">
            <v>0.33789962739653251</v>
          </cell>
          <cell r="M196">
            <v>0.55138999403947397</v>
          </cell>
        </row>
        <row r="197">
          <cell r="D197">
            <v>0.56894666168025798</v>
          </cell>
          <cell r="G197">
            <v>0.55656772844665281</v>
          </cell>
          <cell r="J197">
            <v>326.5</v>
          </cell>
          <cell r="L197">
            <v>0.34867855051725899</v>
          </cell>
          <cell r="M197">
            <v>0.56894666168025798</v>
          </cell>
        </row>
        <row r="198">
          <cell r="D198">
            <v>0.76558327214344124</v>
          </cell>
          <cell r="G198">
            <v>0.58381232160656416</v>
          </cell>
          <cell r="J198">
            <v>326.5</v>
          </cell>
          <cell r="L198">
            <v>0.35738502842247888</v>
          </cell>
          <cell r="M198">
            <v>0.60012398704943304</v>
          </cell>
        </row>
        <row r="199">
          <cell r="D199">
            <v>0.76000854195632295</v>
          </cell>
          <cell r="G199">
            <v>0.74380837111719633</v>
          </cell>
          <cell r="J199">
            <v>326.5</v>
          </cell>
          <cell r="L199">
            <v>0.45895927197501457</v>
          </cell>
          <cell r="M199">
            <v>0.76000854195632295</v>
          </cell>
        </row>
        <row r="200">
          <cell r="D200">
            <v>1.0958755340303961</v>
          </cell>
          <cell r="G200">
            <v>1.0729580233497882</v>
          </cell>
          <cell r="J200">
            <v>326.5</v>
          </cell>
          <cell r="L200">
            <v>0.65671239817354299</v>
          </cell>
          <cell r="M200">
            <v>1.0958755340303961</v>
          </cell>
        </row>
        <row r="201">
          <cell r="D201">
            <v>2.2808434931048849</v>
          </cell>
          <cell r="G201">
            <v>1.9668991910379496</v>
          </cell>
          <cell r="J201">
            <v>326.5</v>
          </cell>
          <cell r="L201">
            <v>1.1876269209570645</v>
          </cell>
          <cell r="M201">
            <v>2.0135160609000473</v>
          </cell>
        </row>
        <row r="202">
          <cell r="D202">
            <v>3.8801240524856464</v>
          </cell>
          <cell r="G202">
            <v>2.3282729356734229</v>
          </cell>
          <cell r="J202">
            <v>326.5</v>
          </cell>
          <cell r="L202">
            <v>1.3999999999999992</v>
          </cell>
          <cell r="M202">
            <v>2.4068754167231354</v>
          </cell>
        </row>
        <row r="203">
          <cell r="D203">
            <v>6.3460424904207544</v>
          </cell>
          <cell r="G203">
            <v>2.3229626205936005</v>
          </cell>
          <cell r="J203">
            <v>326.5</v>
          </cell>
          <cell r="L203">
            <v>1.3946529569593691</v>
          </cell>
          <cell r="M203">
            <v>2.4508834704020175</v>
          </cell>
        </row>
        <row r="204">
          <cell r="D204">
            <v>1.2304743647805096</v>
          </cell>
          <cell r="G204">
            <v>1.1950025573269372</v>
          </cell>
          <cell r="J204">
            <v>326.5</v>
          </cell>
          <cell r="L204">
            <v>0.72961702315353827</v>
          </cell>
          <cell r="M204">
            <v>1.2206120446225477</v>
          </cell>
        </row>
        <row r="205">
          <cell r="D205">
            <v>0.52011895383917017</v>
          </cell>
          <cell r="G205">
            <v>0.50871657476238674</v>
          </cell>
          <cell r="J205">
            <v>326.5</v>
          </cell>
          <cell r="L205">
            <v>0.3176215200968418</v>
          </cell>
          <cell r="M205">
            <v>0.52011895383917017</v>
          </cell>
        </row>
        <row r="206">
          <cell r="D206">
            <v>0.47824165262563317</v>
          </cell>
          <cell r="G206">
            <v>0.46767681957312057</v>
          </cell>
          <cell r="J206">
            <v>326.5</v>
          </cell>
          <cell r="L206">
            <v>0.29299017392616861</v>
          </cell>
          <cell r="M206">
            <v>0.47824165262563317</v>
          </cell>
        </row>
        <row r="207">
          <cell r="D207">
            <v>0.51105143889195692</v>
          </cell>
          <cell r="G207">
            <v>0.49983041011411777</v>
          </cell>
          <cell r="J207">
            <v>326.5</v>
          </cell>
          <cell r="L207">
            <v>0.31313375532829224</v>
          </cell>
          <cell r="M207">
            <v>0.51105143889195692</v>
          </cell>
        </row>
        <row r="208">
          <cell r="D208">
            <v>0.56448708460784469</v>
          </cell>
          <cell r="G208">
            <v>0.55219734291568767</v>
          </cell>
          <cell r="J208">
            <v>326.5</v>
          </cell>
          <cell r="L208">
            <v>0.34594059138981997</v>
          </cell>
          <cell r="M208">
            <v>0.56448708460784469</v>
          </cell>
        </row>
        <row r="209">
          <cell r="D209">
            <v>0.54287020116784679</v>
          </cell>
          <cell r="G209">
            <v>0.53101279714448935</v>
          </cell>
          <cell r="J209">
            <v>326.5</v>
          </cell>
          <cell r="L209">
            <v>0.3326688971550798</v>
          </cell>
          <cell r="M209">
            <v>0.54287020116784679</v>
          </cell>
        </row>
        <row r="210">
          <cell r="D210">
            <v>1.3382315935325568</v>
          </cell>
          <cell r="G210">
            <v>1.1574739071856002</v>
          </cell>
          <cell r="J210">
            <v>326.5</v>
          </cell>
          <cell r="L210">
            <v>0.70202811785619745</v>
          </cell>
          <cell r="M210">
            <v>1.1852385390562512</v>
          </cell>
        </row>
        <row r="211">
          <cell r="D211">
            <v>1.0145258860714941</v>
          </cell>
          <cell r="G211">
            <v>0.99304131616921609</v>
          </cell>
          <cell r="J211">
            <v>326.5</v>
          </cell>
          <cell r="L211">
            <v>0.61088318513134787</v>
          </cell>
          <cell r="M211">
            <v>1.0143318338906462</v>
          </cell>
        </row>
        <row r="212">
          <cell r="D212">
            <v>0.44646791538309544</v>
          </cell>
          <cell r="G212">
            <v>0.43653855707543371</v>
          </cell>
          <cell r="J212">
            <v>326.5</v>
          </cell>
          <cell r="L212">
            <v>0.27369685074277472</v>
          </cell>
          <cell r="M212">
            <v>0.44646791538309544</v>
          </cell>
        </row>
        <row r="213">
          <cell r="D213">
            <v>1.2402086834938926</v>
          </cell>
          <cell r="G213">
            <v>1.0346139790558253</v>
          </cell>
          <cell r="J213">
            <v>326.5</v>
          </cell>
          <cell r="L213">
            <v>0.63194527939348077</v>
          </cell>
          <cell r="M213">
            <v>1.0604181527257035</v>
          </cell>
        </row>
        <row r="214">
          <cell r="D214">
            <v>3.7697658697150849</v>
          </cell>
          <cell r="G214">
            <v>2.3129218151516651</v>
          </cell>
          <cell r="J214">
            <v>326.5</v>
          </cell>
          <cell r="L214">
            <v>1.3913164742120212</v>
          </cell>
          <cell r="M214">
            <v>2.3893171325459681</v>
          </cell>
        </row>
        <row r="215">
          <cell r="D215">
            <v>3.7032246546077268</v>
          </cell>
          <cell r="G215">
            <v>2.2758398301370968</v>
          </cell>
          <cell r="J215">
            <v>326.5</v>
          </cell>
          <cell r="L215">
            <v>1.3691412925588684</v>
          </cell>
          <cell r="M215">
            <v>2.3509043232292512</v>
          </cell>
        </row>
        <row r="216">
          <cell r="D216">
            <v>1.5494957228950148</v>
          </cell>
          <cell r="G216">
            <v>1.2929292269907384</v>
          </cell>
          <cell r="J216">
            <v>326.5</v>
          </cell>
          <cell r="L216">
            <v>0.78967352949192204</v>
          </cell>
          <cell r="M216">
            <v>1.3249191414486383</v>
          </cell>
        </row>
        <row r="217">
          <cell r="D217">
            <v>0.42234929285298795</v>
          </cell>
          <cell r="G217">
            <v>0.41290230699592817</v>
          </cell>
          <cell r="J217">
            <v>326.5</v>
          </cell>
          <cell r="L217">
            <v>0.25897234009574321</v>
          </cell>
          <cell r="M217">
            <v>0.42234929285298795</v>
          </cell>
        </row>
        <row r="218">
          <cell r="D218">
            <v>0.46128217464988169</v>
          </cell>
          <cell r="G218">
            <v>0.45105653115688416</v>
          </cell>
          <cell r="J218">
            <v>326.5</v>
          </cell>
          <cell r="L218">
            <v>0.28257789563916474</v>
          </cell>
          <cell r="M218">
            <v>0.46128217464988169</v>
          </cell>
        </row>
        <row r="219">
          <cell r="D219">
            <v>0.51159794655862589</v>
          </cell>
          <cell r="G219">
            <v>0.50036598762745355</v>
          </cell>
          <cell r="J219">
            <v>326.5</v>
          </cell>
          <cell r="L219">
            <v>0.31346928392884688</v>
          </cell>
          <cell r="M219">
            <v>0.51159794655862589</v>
          </cell>
        </row>
        <row r="220">
          <cell r="D220">
            <v>0.54159286853448296</v>
          </cell>
          <cell r="G220">
            <v>0.52976101116379271</v>
          </cell>
          <cell r="J220">
            <v>326.5</v>
          </cell>
          <cell r="L220">
            <v>0.33188467827389284</v>
          </cell>
          <cell r="M220">
            <v>0.54159286853448296</v>
          </cell>
        </row>
        <row r="221">
          <cell r="D221">
            <v>0.55326852874337229</v>
          </cell>
          <cell r="G221">
            <v>0.54120315816850473</v>
          </cell>
          <cell r="J221">
            <v>326.5</v>
          </cell>
          <cell r="L221">
            <v>0.33905295452940482</v>
          </cell>
          <cell r="M221">
            <v>0.55326852874337229</v>
          </cell>
        </row>
        <row r="222">
          <cell r="D222">
            <v>0.35677143825463437</v>
          </cell>
          <cell r="G222">
            <v>0.34863600948954149</v>
          </cell>
          <cell r="J222">
            <v>326.5</v>
          </cell>
          <cell r="L222">
            <v>0.21785498753765178</v>
          </cell>
          <cell r="M222">
            <v>0.35677143825463437</v>
          </cell>
        </row>
        <row r="223">
          <cell r="D223">
            <v>1.2930208753024404</v>
          </cell>
          <cell r="G223">
            <v>1.2473289940027354</v>
          </cell>
          <cell r="J223">
            <v>326.5</v>
          </cell>
          <cell r="L223">
            <v>0.7624305365226437</v>
          </cell>
          <cell r="M223">
            <v>1.2741894115087842</v>
          </cell>
        </row>
        <row r="224">
          <cell r="D224">
            <v>2.5615060398562148</v>
          </cell>
          <cell r="G224">
            <v>1.4202176876949579</v>
          </cell>
          <cell r="J224">
            <v>326.5</v>
          </cell>
          <cell r="L224">
            <v>0.86367922755242044</v>
          </cell>
          <cell r="M224">
            <v>1.472447808492082</v>
          </cell>
        </row>
        <row r="225">
          <cell r="D225">
            <v>7.1013934554038407</v>
          </cell>
          <cell r="G225">
            <v>2.2964765638602738</v>
          </cell>
          <cell r="J225">
            <v>326.5</v>
          </cell>
          <cell r="L225">
            <v>1.3774170310772889</v>
          </cell>
          <cell r="M225">
            <v>2.4395044329683513</v>
          </cell>
        </row>
        <row r="226">
          <cell r="D226">
            <v>3.8943846789380365</v>
          </cell>
          <cell r="G226">
            <v>2.3011705667371483</v>
          </cell>
          <cell r="J226">
            <v>326.5</v>
          </cell>
          <cell r="L226">
            <v>1.3837436661900158</v>
          </cell>
          <cell r="M226">
            <v>2.3800582603159097</v>
          </cell>
        </row>
        <row r="227">
          <cell r="D227">
            <v>2.5552629678657768</v>
          </cell>
          <cell r="G227">
            <v>2.1639096341121329</v>
          </cell>
          <cell r="J227">
            <v>326.5</v>
          </cell>
          <cell r="L227">
            <v>1.3057772804545851</v>
          </cell>
          <cell r="M227">
            <v>2.2160148934694495</v>
          </cell>
        </row>
        <row r="228">
          <cell r="D228">
            <v>1.5505918527722189</v>
          </cell>
          <cell r="G228">
            <v>1.4517645614922439</v>
          </cell>
          <cell r="J228">
            <v>326.5</v>
          </cell>
          <cell r="L228">
            <v>0.88357158810655212</v>
          </cell>
          <cell r="M228">
            <v>1.4837763985476884</v>
          </cell>
        </row>
        <row r="229">
          <cell r="D229">
            <v>0.31415000840949009</v>
          </cell>
          <cell r="G229">
            <v>0.30686700824130025</v>
          </cell>
          <cell r="J229">
            <v>326.5</v>
          </cell>
          <cell r="L229">
            <v>0.19277607571100286</v>
          </cell>
          <cell r="M229">
            <v>0.31415000840949009</v>
          </cell>
        </row>
        <row r="230">
          <cell r="D230">
            <v>0.6402623285528396</v>
          </cell>
          <cell r="G230">
            <v>0.62645708198178296</v>
          </cell>
          <cell r="J230">
            <v>326.5</v>
          </cell>
          <cell r="L230">
            <v>0.39114423873614818</v>
          </cell>
          <cell r="M230">
            <v>0.6402623285528396</v>
          </cell>
        </row>
        <row r="231">
          <cell r="D231">
            <v>0.50646007031005202</v>
          </cell>
          <cell r="G231">
            <v>0.49533086890385092</v>
          </cell>
          <cell r="J231">
            <v>326.5</v>
          </cell>
          <cell r="L231">
            <v>0.31031488275088448</v>
          </cell>
          <cell r="M231">
            <v>0.50646007031005202</v>
          </cell>
        </row>
        <row r="232">
          <cell r="D232">
            <v>0.59230324602680939</v>
          </cell>
          <cell r="G232">
            <v>0.57945718110627331</v>
          </cell>
          <cell r="J232">
            <v>326.5</v>
          </cell>
          <cell r="L232">
            <v>0.36301833481945811</v>
          </cell>
          <cell r="M232">
            <v>0.59230324602680939</v>
          </cell>
        </row>
        <row r="233">
          <cell r="D233">
            <v>0.54163721818831567</v>
          </cell>
          <cell r="G233">
            <v>0.52980447382454909</v>
          </cell>
          <cell r="J233">
            <v>326.5</v>
          </cell>
          <cell r="L233">
            <v>0.33191190676160348</v>
          </cell>
          <cell r="M233">
            <v>0.54163721818831567</v>
          </cell>
        </row>
        <row r="234">
          <cell r="D234">
            <v>0.2603210587270457</v>
          </cell>
          <cell r="G234">
            <v>0.25411463755250469</v>
          </cell>
          <cell r="J234">
            <v>326.5</v>
          </cell>
          <cell r="L234">
            <v>0.16002970109536271</v>
          </cell>
          <cell r="M234">
            <v>0.2603210587270457</v>
          </cell>
        </row>
        <row r="235">
          <cell r="D235">
            <v>0.71963872046382216</v>
          </cell>
          <cell r="G235">
            <v>0.70424594605454571</v>
          </cell>
          <cell r="J235">
            <v>326.5</v>
          </cell>
          <cell r="L235">
            <v>0.43604867044946161</v>
          </cell>
          <cell r="M235">
            <v>0.71963872046382216</v>
          </cell>
        </row>
        <row r="236">
          <cell r="D236">
            <v>1.3353923063856346</v>
          </cell>
          <cell r="G236">
            <v>1.2889733355382318</v>
          </cell>
          <cell r="J236">
            <v>326.5</v>
          </cell>
          <cell r="L236">
            <v>0.78843310017072898</v>
          </cell>
          <cell r="M236">
            <v>1.3166811816659445</v>
          </cell>
        </row>
        <row r="237">
          <cell r="D237">
            <v>3.4751106309725937</v>
          </cell>
          <cell r="G237">
            <v>2.3053347720618569</v>
          </cell>
          <cell r="J237">
            <v>326.5</v>
          </cell>
          <cell r="L237">
            <v>1.3878443864978733</v>
          </cell>
          <cell r="M237">
            <v>2.3758369846813094</v>
          </cell>
        </row>
        <row r="238">
          <cell r="D238">
            <v>3.7661697019104019</v>
          </cell>
          <cell r="G238">
            <v>2.3076613507228294</v>
          </cell>
          <cell r="J238">
            <v>326.5</v>
          </cell>
          <cell r="L238">
            <v>1.3879717905319664</v>
          </cell>
          <cell r="M238">
            <v>2.3839847447610358</v>
          </cell>
        </row>
        <row r="239">
          <cell r="D239">
            <v>3.1228531094238852</v>
          </cell>
          <cell r="G239">
            <v>2.3119178405721015</v>
          </cell>
          <cell r="J239">
            <v>326.5</v>
          </cell>
          <cell r="L239">
            <v>1.3931442507439933</v>
          </cell>
          <cell r="M239">
            <v>2.3753749027605786</v>
          </cell>
        </row>
        <row r="240">
          <cell r="D240">
            <v>1.056901833096997</v>
          </cell>
          <cell r="G240">
            <v>0.95219141084292525</v>
          </cell>
          <cell r="J240">
            <v>326.5</v>
          </cell>
          <cell r="L240">
            <v>0.58249542385788433</v>
          </cell>
          <cell r="M240">
            <v>0.97432944750486528</v>
          </cell>
        </row>
        <row r="241">
          <cell r="D241">
            <v>0.40702222090193296</v>
          </cell>
          <cell r="G241">
            <v>0.39788177648389439</v>
          </cell>
          <cell r="J241">
            <v>326.5</v>
          </cell>
          <cell r="L241">
            <v>0.24944391256992063</v>
          </cell>
          <cell r="M241">
            <v>0.40702222090193296</v>
          </cell>
        </row>
        <row r="242">
          <cell r="D242">
            <v>0.48221574646049647</v>
          </cell>
          <cell r="G242">
            <v>0.47157143153128656</v>
          </cell>
          <cell r="J242">
            <v>326.5</v>
          </cell>
          <cell r="L242">
            <v>0.2954300704257205</v>
          </cell>
          <cell r="M242">
            <v>0.48221574646049647</v>
          </cell>
        </row>
        <row r="243">
          <cell r="D243">
            <v>0.52311276659926031</v>
          </cell>
          <cell r="G243">
            <v>0.51165051126727523</v>
          </cell>
          <cell r="J243">
            <v>326.5</v>
          </cell>
          <cell r="L243">
            <v>0.32053881229872222</v>
          </cell>
          <cell r="M243">
            <v>0.52311276659926031</v>
          </cell>
        </row>
        <row r="244">
          <cell r="D244">
            <v>0.54350611734813215</v>
          </cell>
          <cell r="G244">
            <v>0.5316359950011692</v>
          </cell>
          <cell r="J244">
            <v>326.5</v>
          </cell>
          <cell r="L244">
            <v>0.3330593181483324</v>
          </cell>
          <cell r="M244">
            <v>0.54350611734813215</v>
          </cell>
        </row>
        <row r="245">
          <cell r="D245">
            <v>0.55561377416814139</v>
          </cell>
          <cell r="G245">
            <v>0.54350149868477871</v>
          </cell>
          <cell r="J245">
            <v>326.5</v>
          </cell>
          <cell r="L245">
            <v>0.34049281889604011</v>
          </cell>
          <cell r="M245">
            <v>0.55561377416814139</v>
          </cell>
        </row>
        <row r="246">
          <cell r="D246">
            <v>0.44965537185660981</v>
          </cell>
          <cell r="G246">
            <v>0.43966226441947759</v>
          </cell>
          <cell r="J246">
            <v>326.5</v>
          </cell>
          <cell r="L246">
            <v>0.27424908893679956</v>
          </cell>
          <cell r="M246">
            <v>0.44965537185660981</v>
          </cell>
        </row>
        <row r="247">
          <cell r="D247">
            <v>0.35965289128516703</v>
          </cell>
          <cell r="G247">
            <v>0.35145983345946358</v>
          </cell>
          <cell r="J247">
            <v>326.5</v>
          </cell>
          <cell r="L247">
            <v>0.22063568457566285</v>
          </cell>
          <cell r="M247">
            <v>0.35965289128516703</v>
          </cell>
        </row>
        <row r="248">
          <cell r="D248">
            <v>1.2348331063773965</v>
          </cell>
          <cell r="G248">
            <v>1.1232322455653023</v>
          </cell>
          <cell r="J248">
            <v>326.5</v>
          </cell>
          <cell r="L248">
            <v>0.68906445187655319</v>
          </cell>
          <cell r="M248">
            <v>1.1489289076928497</v>
          </cell>
        </row>
        <row r="249">
          <cell r="D249">
            <v>3.4090792545954609</v>
          </cell>
          <cell r="G249">
            <v>2.2645272365705433</v>
          </cell>
          <cell r="J249">
            <v>326.5</v>
          </cell>
          <cell r="L249">
            <v>1.3633843239214938</v>
          </cell>
          <cell r="M249">
            <v>2.3337088216624533</v>
          </cell>
        </row>
        <row r="250">
          <cell r="D250">
            <v>2.7941609363044457</v>
          </cell>
          <cell r="G250">
            <v>2.0702651731191422</v>
          </cell>
          <cell r="J250">
            <v>326.5</v>
          </cell>
          <cell r="L250">
            <v>1.2483139663410106</v>
          </cell>
          <cell r="M250">
            <v>2.1271483918452319</v>
          </cell>
        </row>
        <row r="251">
          <cell r="D251">
            <v>2.3659730329356972</v>
          </cell>
          <cell r="G251">
            <v>1.6340811372071178</v>
          </cell>
          <cell r="J251">
            <v>326.5</v>
          </cell>
          <cell r="L251">
            <v>0.99017016326732032</v>
          </cell>
          <cell r="M251">
            <v>1.6824005978658314</v>
          </cell>
        </row>
        <row r="252">
          <cell r="D252">
            <v>0.60926445646383109</v>
          </cell>
          <cell r="G252">
            <v>0.59607916733455446</v>
          </cell>
          <cell r="J252">
            <v>326.5</v>
          </cell>
          <cell r="L252">
            <v>0.3710606282730492</v>
          </cell>
          <cell r="M252">
            <v>0.60926445646383109</v>
          </cell>
        </row>
        <row r="253">
          <cell r="D253">
            <v>0.70520853529938476</v>
          </cell>
          <cell r="G253">
            <v>0.69010436459339719</v>
          </cell>
          <cell r="J253">
            <v>326.5</v>
          </cell>
          <cell r="L253">
            <v>0.42738727825830969</v>
          </cell>
          <cell r="M253">
            <v>0.70520853529938476</v>
          </cell>
        </row>
        <row r="254">
          <cell r="D254">
            <v>0.44265621853712228</v>
          </cell>
          <cell r="G254">
            <v>0.43280309416638002</v>
          </cell>
          <cell r="J254">
            <v>326.5</v>
          </cell>
          <cell r="L254">
            <v>0.2711424824333537</v>
          </cell>
          <cell r="M254">
            <v>0.44265621853712228</v>
          </cell>
        </row>
        <row r="255">
          <cell r="D255">
            <v>0.5028186854031641</v>
          </cell>
          <cell r="G255">
            <v>0.49176231169510087</v>
          </cell>
          <cell r="J255">
            <v>326.5</v>
          </cell>
          <cell r="L255">
            <v>0.30807925303074651</v>
          </cell>
          <cell r="M255">
            <v>0.5028186854031641</v>
          </cell>
        </row>
        <row r="256">
          <cell r="D256">
            <v>0.54400675220387573</v>
          </cell>
          <cell r="G256">
            <v>0.53212661715979781</v>
          </cell>
          <cell r="J256">
            <v>326.5</v>
          </cell>
          <cell r="L256">
            <v>0.33336668311827011</v>
          </cell>
          <cell r="M256">
            <v>0.54400675220387573</v>
          </cell>
        </row>
        <row r="257">
          <cell r="D257">
            <v>0.58506284701861744</v>
          </cell>
          <cell r="G257">
            <v>0.57236159007824483</v>
          </cell>
          <cell r="J257">
            <v>326.5</v>
          </cell>
          <cell r="L257">
            <v>0.35857308895221884</v>
          </cell>
          <cell r="M257">
            <v>0.58506284701861744</v>
          </cell>
        </row>
        <row r="258">
          <cell r="D258">
            <v>0.55089736397190181</v>
          </cell>
          <cell r="G258">
            <v>0.53887941669246364</v>
          </cell>
          <cell r="J258">
            <v>326.5</v>
          </cell>
          <cell r="L258">
            <v>0.33578862964842626</v>
          </cell>
          <cell r="M258">
            <v>0.55089736397190181</v>
          </cell>
        </row>
        <row r="259">
          <cell r="D259">
            <v>0.81337671511467868</v>
          </cell>
          <cell r="G259">
            <v>0.79610918081238524</v>
          </cell>
          <cell r="J259">
            <v>326.5</v>
          </cell>
          <cell r="L259">
            <v>0.490911418594279</v>
          </cell>
          <cell r="M259">
            <v>0.81337671511467868</v>
          </cell>
        </row>
        <row r="260">
          <cell r="D260">
            <v>2.0274112098377883</v>
          </cell>
          <cell r="G260">
            <v>1.8438338308905622</v>
          </cell>
          <cell r="J260">
            <v>326.5</v>
          </cell>
          <cell r="L260">
            <v>1.1145434530453451</v>
          </cell>
          <cell r="M260">
            <v>1.8853820550873179</v>
          </cell>
        </row>
        <row r="261">
          <cell r="D261">
            <v>3.0550526761265147</v>
          </cell>
          <cell r="G261">
            <v>2.2637475052830154</v>
          </cell>
          <cell r="J261">
            <v>326.5</v>
          </cell>
          <cell r="L261">
            <v>1.3642783391821482</v>
          </cell>
          <cell r="M261">
            <v>2.3258485588055464</v>
          </cell>
        </row>
        <row r="262">
          <cell r="D262">
            <v>3.3103952730041271</v>
          </cell>
          <cell r="G262">
            <v>2.2791347335402925</v>
          </cell>
          <cell r="J262">
            <v>326.5</v>
          </cell>
          <cell r="L262">
            <v>1.3726125570634318</v>
          </cell>
          <cell r="M262">
            <v>2.3463426390003761</v>
          </cell>
        </row>
        <row r="263">
          <cell r="D263">
            <v>2.1199641830992944</v>
          </cell>
          <cell r="G263">
            <v>1.8687070440797169</v>
          </cell>
          <cell r="J263">
            <v>326.5</v>
          </cell>
          <cell r="L263">
            <v>1.1298479378601403</v>
          </cell>
          <cell r="M263">
            <v>1.9121063277417021</v>
          </cell>
        </row>
        <row r="264">
          <cell r="D264">
            <v>0.72001166354653279</v>
          </cell>
          <cell r="G264">
            <v>0.70461143027560202</v>
          </cell>
          <cell r="J264">
            <v>326.5</v>
          </cell>
          <cell r="L264">
            <v>0.43772200656045002</v>
          </cell>
          <cell r="M264">
            <v>0.72001166354653279</v>
          </cell>
        </row>
        <row r="265">
          <cell r="D265">
            <v>0.38627592237633251</v>
          </cell>
          <cell r="G265">
            <v>0.37755040392880579</v>
          </cell>
          <cell r="J265">
            <v>326.5</v>
          </cell>
          <cell r="L265">
            <v>0.23596120210092075</v>
          </cell>
          <cell r="M265">
            <v>0.38627592237633251</v>
          </cell>
        </row>
        <row r="266">
          <cell r="D266">
            <v>0.53090388872649563</v>
          </cell>
          <cell r="G266">
            <v>0.5192858109519658</v>
          </cell>
          <cell r="J266">
            <v>326.5</v>
          </cell>
          <cell r="L266">
            <v>0.3253221748451875</v>
          </cell>
          <cell r="M266">
            <v>0.53090388872649563</v>
          </cell>
        </row>
        <row r="267">
          <cell r="D267">
            <v>0.50201820853448309</v>
          </cell>
          <cell r="G267">
            <v>0.49097784436379355</v>
          </cell>
          <cell r="J267">
            <v>326.5</v>
          </cell>
          <cell r="L267">
            <v>0.30758779993702912</v>
          </cell>
          <cell r="M267">
            <v>0.50201820853448309</v>
          </cell>
        </row>
        <row r="268">
          <cell r="D268">
            <v>0.63910403496638379</v>
          </cell>
          <cell r="G268">
            <v>0.62532195426705639</v>
          </cell>
          <cell r="J268">
            <v>326.5</v>
          </cell>
          <cell r="L268">
            <v>0.39147985099194282</v>
          </cell>
          <cell r="M268">
            <v>0.63910403496638379</v>
          </cell>
        </row>
        <row r="269">
          <cell r="D269">
            <v>0.65468630290522989</v>
          </cell>
          <cell r="G269">
            <v>0.64059257684712523</v>
          </cell>
          <cell r="J269">
            <v>326.5</v>
          </cell>
          <cell r="L269">
            <v>0.40121472318893669</v>
          </cell>
          <cell r="M269">
            <v>0.65468630290522989</v>
          </cell>
        </row>
        <row r="270">
          <cell r="D270">
            <v>0.2805529125786092</v>
          </cell>
          <cell r="G270">
            <v>0.2739418543270371</v>
          </cell>
          <cell r="J270">
            <v>326.5</v>
          </cell>
          <cell r="L270">
            <v>0.172435784291606</v>
          </cell>
          <cell r="M270">
            <v>0.2805529125786092</v>
          </cell>
        </row>
        <row r="271">
          <cell r="D271">
            <v>0.47829735860576528</v>
          </cell>
          <cell r="G271">
            <v>0.46773141143365005</v>
          </cell>
          <cell r="J271">
            <v>326.5</v>
          </cell>
          <cell r="L271">
            <v>0.29263752238776081</v>
          </cell>
          <cell r="M271">
            <v>0.47829735860576528</v>
          </cell>
        </row>
        <row r="272">
          <cell r="D272">
            <v>2.3900908428581054</v>
          </cell>
          <cell r="G272">
            <v>1.9543564233980653</v>
          </cell>
          <cell r="J272">
            <v>326.5</v>
          </cell>
          <cell r="L272">
            <v>1.1810427160974923</v>
          </cell>
          <cell r="M272">
            <v>2.0031582402552273</v>
          </cell>
        </row>
        <row r="273">
          <cell r="D273">
            <v>3.6157152615878032</v>
          </cell>
          <cell r="G273">
            <v>2.27963477444422</v>
          </cell>
          <cell r="J273">
            <v>326.5</v>
          </cell>
          <cell r="L273">
            <v>1.3715216894662428</v>
          </cell>
          <cell r="M273">
            <v>2.3529490796759767</v>
          </cell>
        </row>
        <row r="274">
          <cell r="D274">
            <v>4.6764461929618362</v>
          </cell>
          <cell r="G274">
            <v>2.2529971895130649</v>
          </cell>
          <cell r="J274">
            <v>326.5</v>
          </cell>
          <cell r="L274">
            <v>1.3537923007076136</v>
          </cell>
          <cell r="M274">
            <v>2.3475261133723015</v>
          </cell>
        </row>
        <row r="275">
          <cell r="D275">
            <v>5.2051212729817209</v>
          </cell>
          <cell r="G275">
            <v>2.1862846287847328</v>
          </cell>
          <cell r="J275">
            <v>326.5</v>
          </cell>
          <cell r="L275">
            <v>1.3119574155123768</v>
          </cell>
          <cell r="M275">
            <v>2.2913870542443671</v>
          </cell>
        </row>
        <row r="276">
          <cell r="D276">
            <v>0.52476073979462556</v>
          </cell>
          <cell r="G276">
            <v>0.51326552499873324</v>
          </cell>
          <cell r="J276">
            <v>326.5</v>
          </cell>
          <cell r="L276">
            <v>0.32156911267210869</v>
          </cell>
          <cell r="M276">
            <v>0.52476073979462556</v>
          </cell>
        </row>
        <row r="277">
          <cell r="D277">
            <v>0.71506954579778881</v>
          </cell>
          <cell r="G277">
            <v>0.69976815488183286</v>
          </cell>
          <cell r="J277">
            <v>326.5</v>
          </cell>
          <cell r="L277">
            <v>0.43104743925334377</v>
          </cell>
          <cell r="M277">
            <v>0.71506954579778881</v>
          </cell>
        </row>
        <row r="278">
          <cell r="D278">
            <v>0.7207832885349752</v>
          </cell>
          <cell r="G278">
            <v>0.70536762276427589</v>
          </cell>
          <cell r="J278">
            <v>326.5</v>
          </cell>
          <cell r="L278">
            <v>0.43976168251422926</v>
          </cell>
          <cell r="M278">
            <v>0.7207832885349752</v>
          </cell>
        </row>
        <row r="279">
          <cell r="D279">
            <v>0.77401817700589381</v>
          </cell>
          <cell r="G279">
            <v>0.75753781346577609</v>
          </cell>
          <cell r="J279">
            <v>326.5</v>
          </cell>
          <cell r="L279">
            <v>0.46807487608025117</v>
          </cell>
          <cell r="M279">
            <v>0.77401817700589381</v>
          </cell>
        </row>
        <row r="280">
          <cell r="D280">
            <v>0.63910403496638379</v>
          </cell>
          <cell r="G280">
            <v>0.62532195426705639</v>
          </cell>
          <cell r="J280">
            <v>326.5</v>
          </cell>
          <cell r="L280">
            <v>0.39147985099194282</v>
          </cell>
          <cell r="M280">
            <v>0.63910403496638379</v>
          </cell>
        </row>
        <row r="281">
          <cell r="D281">
            <v>0.65468630290522989</v>
          </cell>
          <cell r="G281">
            <v>0.64059257684712523</v>
          </cell>
          <cell r="J281">
            <v>326.5</v>
          </cell>
          <cell r="L281">
            <v>0.40121472318893669</v>
          </cell>
          <cell r="M281">
            <v>0.65468630290522989</v>
          </cell>
        </row>
        <row r="282">
          <cell r="D282">
            <v>0.2805529125786092</v>
          </cell>
          <cell r="G282">
            <v>0.2739418543270371</v>
          </cell>
          <cell r="J282">
            <v>326.5</v>
          </cell>
          <cell r="L282">
            <v>0.172435784291606</v>
          </cell>
          <cell r="M282">
            <v>0.2805529125786092</v>
          </cell>
        </row>
        <row r="283">
          <cell r="D283">
            <v>0.47829735860576528</v>
          </cell>
          <cell r="G283">
            <v>0.46773141143365005</v>
          </cell>
          <cell r="J283">
            <v>326.5</v>
          </cell>
          <cell r="L283">
            <v>0.29263752238776081</v>
          </cell>
          <cell r="M283">
            <v>0.47829735860576528</v>
          </cell>
        </row>
        <row r="284">
          <cell r="D284">
            <v>2.3900908428581054</v>
          </cell>
          <cell r="G284">
            <v>1.9543564233980653</v>
          </cell>
          <cell r="J284">
            <v>326.5</v>
          </cell>
          <cell r="L284">
            <v>1.1810427160974923</v>
          </cell>
          <cell r="M284">
            <v>2.0031582402552273</v>
          </cell>
        </row>
        <row r="285">
          <cell r="D285">
            <v>3.6157152615878032</v>
          </cell>
          <cell r="G285">
            <v>2.27963477444422</v>
          </cell>
          <cell r="J285">
            <v>326.5</v>
          </cell>
          <cell r="L285">
            <v>1.3715216894662428</v>
          </cell>
          <cell r="M285">
            <v>2.3529490796759767</v>
          </cell>
        </row>
        <row r="286">
          <cell r="D286">
            <v>4.6764461929618362</v>
          </cell>
          <cell r="G286">
            <v>2.2529971895130649</v>
          </cell>
          <cell r="J286">
            <v>326.5</v>
          </cell>
          <cell r="L286">
            <v>1.3537923007076136</v>
          </cell>
          <cell r="M286">
            <v>2.3475261133723015</v>
          </cell>
        </row>
        <row r="287">
          <cell r="D287">
            <v>5.2051212729817209</v>
          </cell>
          <cell r="G287">
            <v>2.1862846287847328</v>
          </cell>
          <cell r="J287">
            <v>326.5</v>
          </cell>
          <cell r="L287">
            <v>1.3119574155123768</v>
          </cell>
          <cell r="M287">
            <v>2.2913870542443671</v>
          </cell>
        </row>
        <row r="288">
          <cell r="D288">
            <v>0.52476073979462556</v>
          </cell>
          <cell r="G288">
            <v>0.51326552499873324</v>
          </cell>
          <cell r="J288">
            <v>326.5</v>
          </cell>
          <cell r="L288">
            <v>0.32156911267210869</v>
          </cell>
          <cell r="M288">
            <v>0.52476073979462556</v>
          </cell>
        </row>
        <row r="289">
          <cell r="D289">
            <v>0.71506954579778881</v>
          </cell>
          <cell r="G289">
            <v>0.69976815488183286</v>
          </cell>
          <cell r="J289">
            <v>326.5</v>
          </cell>
          <cell r="L289">
            <v>0.43104743925334377</v>
          </cell>
          <cell r="M289">
            <v>0.71506954579778881</v>
          </cell>
        </row>
        <row r="290">
          <cell r="D290">
            <v>0.7207832885349752</v>
          </cell>
          <cell r="G290">
            <v>0.70536762276427589</v>
          </cell>
          <cell r="J290">
            <v>326.5</v>
          </cell>
          <cell r="L290">
            <v>0.43976168251422926</v>
          </cell>
          <cell r="M290">
            <v>0.7207832885349752</v>
          </cell>
        </row>
        <row r="291">
          <cell r="D291">
            <v>0.77401817700589381</v>
          </cell>
          <cell r="G291">
            <v>0.75753781346577609</v>
          </cell>
          <cell r="J291">
            <v>326.5</v>
          </cell>
          <cell r="L291">
            <v>0.46807487608025117</v>
          </cell>
          <cell r="M291">
            <v>0.77401817700589381</v>
          </cell>
        </row>
      </sheetData>
      <sheetData sheetId="2" refreshError="1"/>
      <sheetData sheetId="3" refreshError="1"/>
      <sheetData sheetId="4" refreshError="1"/>
      <sheetData sheetId="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 val="Vat_tu1"/>
      <sheetName val="xay_dung1"/>
      <sheetName val="lap_ong_BT1"/>
      <sheetName val="lap_ong_nhua1"/>
      <sheetName val="lap_ong_thep1"/>
      <sheetName val="lap_ong_gang1"/>
      <sheetName val="cong_tac_khac1"/>
      <sheetName val="lap_van1"/>
      <sheetName val="Gia_vat_tu1"/>
      <sheetName val="bong_tac_khac1"/>
      <sheetName val="DON_GIA1"/>
      <sheetName val="DGchitiet_1"/>
      <sheetName val="Vat_tu"/>
      <sheetName val="xay_dung"/>
      <sheetName val="lap_ong_BT"/>
      <sheetName val="lap_ong_nhua"/>
      <sheetName val="lap_ong_thep"/>
      <sheetName val="lap_ong_gang"/>
      <sheetName val="cong_tac_khac"/>
      <sheetName val="lap_van"/>
      <sheetName val="Gia_vat_tu"/>
      <sheetName val="bong_tac_khac"/>
      <sheetName val="DON_GIA"/>
      <sheetName val="DGchitiet_"/>
      <sheetName val="gienekhoan"/>
      <sheetName val="NEW-PANEL"/>
      <sheetName val="Vat_tu2"/>
      <sheetName val="xay_dung2"/>
      <sheetName val="lap_ong_BT2"/>
      <sheetName val="lap_ong_nhua2"/>
      <sheetName val="lap_ong_thep2"/>
      <sheetName val="lap_ong_gang2"/>
      <sheetName val="cong_tac_khac2"/>
      <sheetName val="lap_van2"/>
      <sheetName val="Gia_vat_tu2"/>
      <sheetName val="bong_tac_khac2"/>
      <sheetName val="DON_GIA2"/>
      <sheetName val="DGchitiet_2"/>
      <sheetName val="Vat_tu3"/>
      <sheetName val="xay_dung3"/>
      <sheetName val="lap_ong_BT3"/>
      <sheetName val="lap_ong_nhua3"/>
      <sheetName val="lap_ong_thep3"/>
      <sheetName val="lap_ong_gang3"/>
      <sheetName val="cong_tac_khac3"/>
      <sheetName val="lap_van3"/>
      <sheetName val="Gia_vat_tu3"/>
      <sheetName val="bong_tac_khac3"/>
      <sheetName val="DON_GIA3"/>
      <sheetName val="DGchitiet_3"/>
      <sheetName val="Vat_tu4"/>
      <sheetName val="xay_dung4"/>
      <sheetName val="lap_ong_BT4"/>
      <sheetName val="lap_ong_nhua4"/>
      <sheetName val="lap_ong_thep4"/>
      <sheetName val="lap_ong_gang4"/>
      <sheetName val="cong_tac_khac4"/>
      <sheetName val="lap_van4"/>
      <sheetName val="Gia_vat_tu4"/>
      <sheetName val="bong_tac_khac4"/>
      <sheetName val="DON_GIA4"/>
      <sheetName val="DGchitiet_4"/>
      <sheetName val="TONGKE3p "/>
      <sheetName val="TDTKP"/>
      <sheetName val="T-goc"/>
      <sheetName val="TTVanChuyen"/>
      <sheetName val="ThongSo"/>
      <sheetName val="Sheet2"/>
      <sheetName val="chenhlech"/>
      <sheetName val="VC"/>
      <sheetName val="BT"/>
      <sheetName val="BK-C T"/>
      <sheetName val="DONGIAVATTU"/>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ow r="17">
          <cell r="B17">
            <v>13808</v>
          </cell>
        </row>
      </sheetData>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4"/>
      <sheetName val="Sheet5"/>
      <sheetName val="CTIET"/>
      <sheetName val="VTHTXL"/>
      <sheetName val="VCTC"/>
      <sheetName val="GTBT"/>
      <sheetName val="THKP"/>
      <sheetName val="COTTHEP"/>
      <sheetName val="VTCTYCAP"/>
      <sheetName val="daodat"/>
      <sheetName val="Sheet14"/>
      <sheetName val="TIEUHAO"/>
      <sheetName val="TLUONG"/>
      <sheetName val="DKVC"/>
      <sheetName val="Sheet6"/>
      <sheetName val="BIA"/>
      <sheetName val="QTVT"/>
      <sheetName val="XXXXXXXX"/>
      <sheetName val="XXXXXXX0"/>
      <sheetName val="diachi"/>
      <sheetName val="KB"/>
      <sheetName val="Sheet2"/>
      <sheetName val="DZ 0.4"/>
      <sheetName val="TT DZ35"/>
    </sheetNames>
    <sheetDataSet>
      <sheetData sheetId="0"/>
      <sheetData sheetId="1" refreshError="1">
        <row r="2">
          <cell r="A2" t="str">
            <v xml:space="preserve">§¸ 4x6 </v>
          </cell>
          <cell r="B2" t="str">
            <v>Xi m¨ng PC-30</v>
          </cell>
          <cell r="C2" t="str">
            <v xml:space="preserve">C¸t vµng </v>
          </cell>
          <cell r="D2" t="str">
            <v>§¸</v>
          </cell>
          <cell r="E2">
            <v>0</v>
          </cell>
          <cell r="F2" t="str">
            <v>Xi m¨ng PC-40 nghi s¬n</v>
          </cell>
          <cell r="G2" t="str">
            <v xml:space="preserve">C¸t vµng </v>
          </cell>
          <cell r="H2" t="str">
            <v>§¸</v>
          </cell>
          <cell r="I2">
            <v>0</v>
          </cell>
          <cell r="J2" t="str">
            <v>Xi m¨ng PC-40 kim ®Ønh</v>
          </cell>
          <cell r="K2" t="str">
            <v xml:space="preserve">C¸t vµng </v>
          </cell>
          <cell r="L2" t="str">
            <v>§¸</v>
          </cell>
        </row>
        <row r="3">
          <cell r="A3" t="str">
            <v>M50</v>
          </cell>
          <cell r="B3">
            <v>138.38</v>
          </cell>
          <cell r="C3">
            <v>0.442</v>
          </cell>
          <cell r="D3">
            <v>0.78</v>
          </cell>
          <cell r="E3" t="str">
            <v>M50</v>
          </cell>
          <cell r="F3">
            <v>138.38</v>
          </cell>
          <cell r="G3">
            <v>0.442</v>
          </cell>
          <cell r="H3">
            <v>0.78</v>
          </cell>
          <cell r="I3" t="str">
            <v>M50</v>
          </cell>
          <cell r="J3">
            <v>138.38</v>
          </cell>
          <cell r="K3">
            <v>0.442</v>
          </cell>
          <cell r="L3">
            <v>0.78</v>
          </cell>
        </row>
        <row r="4">
          <cell r="A4" t="str">
            <v>M200</v>
          </cell>
          <cell r="B4">
            <v>320</v>
          </cell>
          <cell r="C4">
            <v>0.44900000000000001</v>
          </cell>
          <cell r="D4">
            <v>0.86099999999999999</v>
          </cell>
          <cell r="E4" t="str">
            <v>M200</v>
          </cell>
          <cell r="F4">
            <v>289</v>
          </cell>
          <cell r="G4">
            <v>0.56999999999999995</v>
          </cell>
          <cell r="H4">
            <v>0.82</v>
          </cell>
          <cell r="I4" t="str">
            <v>M200</v>
          </cell>
          <cell r="J4">
            <v>297</v>
          </cell>
          <cell r="K4">
            <v>0.56000000000000005</v>
          </cell>
          <cell r="L4">
            <v>0.83</v>
          </cell>
        </row>
        <row r="5">
          <cell r="A5" t="str">
            <v>M250</v>
          </cell>
          <cell r="B5">
            <v>380</v>
          </cell>
          <cell r="C5">
            <v>0.43099999999999999</v>
          </cell>
          <cell r="D5">
            <v>0.84</v>
          </cell>
          <cell r="E5" t="str">
            <v>M300</v>
          </cell>
          <cell r="F5">
            <v>423</v>
          </cell>
          <cell r="G5">
            <v>0.432</v>
          </cell>
          <cell r="H5">
            <v>0.83199999999999996</v>
          </cell>
          <cell r="I5" t="str">
            <v>M300</v>
          </cell>
          <cell r="J5">
            <v>453</v>
          </cell>
          <cell r="K5">
            <v>0.41599999999999998</v>
          </cell>
          <cell r="L5">
            <v>0.82799999999999996</v>
          </cell>
        </row>
        <row r="6">
          <cell r="A6" t="str">
            <v>M300</v>
          </cell>
          <cell r="B6">
            <v>450</v>
          </cell>
          <cell r="C6">
            <v>0.39300000000000002</v>
          </cell>
          <cell r="D6">
            <v>0.83199999999999996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gVL-dat"/>
      <sheetName val="TH"/>
      <sheetName val="bth-dapdat"/>
      <sheetName val="cpkhac-dapdat"/>
      <sheetName val="gtxl-duong-dapdat"/>
      <sheetName val="Gtxlcau"/>
      <sheetName val="Dtcau"/>
      <sheetName val="Ptcau"/>
      <sheetName val="gtxl-csang"/>
      <sheetName val="Dtdien"/>
      <sheetName val="dtoan"/>
      <sheetName val="nen"/>
      <sheetName val="mat"/>
      <sheetName val="atgt"/>
      <sheetName val="cong"/>
      <sheetName val="csang"/>
      <sheetName val="gVL-csang"/>
      <sheetName val="vua"/>
      <sheetName val="VuaCong"/>
      <sheetName val="Vuacau"/>
      <sheetName val="gVL"/>
      <sheetName val="A6"/>
      <sheetName val="Sheet1"/>
      <sheetName val="gtxl-duong-dapcat"/>
      <sheetName val="cpkhac-dapcat"/>
      <sheetName val="bth-dapcat"/>
      <sheetName val="gpmb-dapcat"/>
      <sheetName val="th-gtxl"/>
      <sheetName val="gpmb-dapdat"/>
      <sheetName val="dtctiet-duong"/>
      <sheetName val="00000000"/>
      <sheetName val="10000000"/>
      <sheetName val="20000000"/>
      <sheetName val="30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2">
          <cell r="P22">
            <v>9523</v>
          </cell>
        </row>
        <row r="48">
          <cell r="P48">
            <v>2727.5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LDT"/>
      <sheetName val="NT.MC"/>
      <sheetName val="DTT"/>
      <sheetName val="NDK"/>
      <sheetName val="NhiThu"/>
      <sheetName val="NCS"/>
      <sheetName val="mo rong"/>
      <sheetName val="VT Acap"/>
      <sheetName val="TH"/>
      <sheetName val="chuoi su"/>
      <sheetName val="Sheet6"/>
      <sheetName val="VLmorong"/>
    </sheetNames>
    <sheetDataSet>
      <sheetData sheetId="0"/>
      <sheetData sheetId="1" refreshError="1">
        <row r="2">
          <cell r="B2">
            <v>1.07</v>
          </cell>
        </row>
        <row r="3">
          <cell r="B3">
            <v>0.71</v>
          </cell>
        </row>
        <row r="4">
          <cell r="B4">
            <v>0.06</v>
          </cell>
        </row>
        <row r="14">
          <cell r="B14">
            <v>1.6439599999999999</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ra_x0000__x0000__x0000__x0000__x0000_±@Z"/>
      <sheetName val="DM_GVT"/>
      <sheetName val="May chuyen nganh"/>
      <sheetName val="TT06"/>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u toan_x0000_chi tiet coc"/>
      <sheetName val="dt-kphi_x0010_øÿet"/>
      <sheetName val="TH_11"/>
      <sheetName val="T²_x0000__x0000_8-49"/>
      <sheetName val="Gia Du Thau "/>
      <sheetName val="CtVKdam?Ʀ?????"/>
      <sheetName val="vua???????????韘࿊?_x0004_??????酐࿊?????"/>
      <sheetName val="T2_x0000__x0000_)"/>
      <sheetName val="luong06"/>
      <sheetName val="CUAHANG"/>
      <sheetName val="MAKHACH"/>
      <sheetName val="Luong_x0000_mot ngay cong xay lap"/>
      <sheetName val="_x0000_Ё_x0000__x0000__x0000__x0000_䀤_x0001__x0000__x0000__x0000__x0000_䀶_x0001__x0000_晦晦晦䀙_x0001__x0000__x0000__x0000_"/>
      <sheetName val="Ctinh 10kV"/>
      <sheetName val="Du toan chi tiet?coc nuoc"/>
      <sheetName val="KL thanh toan-Xuan Dao"/>
      <sheetName val="$ap"/>
      <sheetName val="DG??_02"/>
      <sheetName val="bth-ëphi"/>
      <sheetName val="tra"/>
      <sheetName val="tra?????±@Z"/>
      <sheetName val="YE2?? CONG"/>
      <sheetName val="vua?韘࿊?_x0004_?酐࿊?須࿊?_x0004_?_x0016_[dtTKKT-98-10"/>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M_JCTC"/>
      <sheetName val="vua_x0000__x0000__x0000__x0000__x0000__x0000__x0000__x0000__x0000__x0000__x0000_韘࿊_x0000__x0004__x0000__x0000__x0000__xde50_ᆒI_x0000_ᤅឃ翶_x0000__x0000__x0000_"/>
      <sheetName val="vua_x0000__x0000__x0000__x0000__x0000__x0000__x0000__x0000__x0000__x0000__x0000_韘࿊_x0000__x0004__x0000__x0000__x0000_ု_x0003__x0000_ᤅᨹ翷_x0000__x0000__x0000_"/>
      <sheetName val="vua_x0000__x0000__x0000__x0000__x0000__x0000__x0000__x0000__x0000__x0000__x0000_韘࿊_x0000__x0004__x0000__x0000__x0000_뙯f_x0000_ᤅ馥翶_x0000__x0000__x0000_"/>
      <sheetName val="vua_x0000__x0000__x0000__x0000__x0000__x0000__x0000__x0000__x0000__x0000__x0000_韘࿊_x0000__x0004__x0000__x0000__x0000_쑯³_x0000_ᤅ翶_x0000__x0000__x0000_"/>
      <sheetName val="vua_x0000__x0000__x0000__x0000__x0000__x0000__x0000__x0000__x0000__x0000__x0000_韘࿊_x0000__x0004__x0000__x0000__x0000_璏¢_x0000_ᤅ僸翷_x0000__x0000__x0000_"/>
      <sheetName val="vua_x0000__x0000__x0000__x0000__x0000__x0000__x0000__x0000__x0000__x0000__x0000_韘࿊_x0000__x0004__x0000__x0000__x0000_䣳÷_x0000_ᤅ鎼翶_x0000__x0000__x0000_"/>
      <sheetName val="vua_x0000__x0000__x0000__x0000__x0000__x0000__x0000__x0000__x0000__x0000__x0000_韘࿊_x0000__x0004__x0000__x0000__x0000_⧏&gt;_x0000_ᤅ䠲翷_x0000__x0000__x0000_"/>
      <sheetName val="t1_0"/>
      <sheetName val="vua_x0000__x0000__x0000__x0000__x0000__x0000__x0000__x0000__x0000__x0000__x0000_韘࿊_x0000__x0004__x0000__x0000__x0000_⃿_x000f__x0000_ᤅꀇ翷_x0000__x0000__x0000_"/>
      <sheetName val="vua_x0000__x0000__x0000__x0000__x0000__x0000__x0000__x0000__x0000__x0000__x0000_韘࿊_x0000__x0004__x0000__x0000__x0000_ꝶ]_x0000_ᤅ䙜翶_x0000__x0000__x0000_"/>
      <sheetName val="vua_x0000__x0000__x0000__x0000__x0000__x0000__x0000__x0000__x0000__x0000__x0000_韘࿊_x0000__x0004__x0000__x0000__x0000_᫚_x0016__x0000_ᤅ䋒翶_x0000__x0000__x0000_"/>
      <sheetName val="vua_x0000__x0000__x0000__x0000__x0000__x0000__x0000__x0000__x0000__x0000__x0000_韘࿊_x0000__x0004__x0000__x0000__x0000_ó_x0000_ᤅ謁翷_x0000__x0000__x0000_"/>
      <sheetName val="vua_x0000__x0000__x0000__x0000__x0000__x0000__x0000__x0000__x0000__x0000__x0000_韘࿊_x0000__x0004__x0000__x0000__x0000_U_x0000_ᤅ斧翶_x0000__x0000__x0000_"/>
      <sheetName val="vua_x0000__x0000__x0000__x0000__x0000__x0000__x0000__x0000__x0000__x0000__x0000_韘࿊_x0000__x0004__x0000__x0000__x0000_蒱{_x0000_ᤅ斧翶_x0000__x0000__x0000_"/>
      <sheetName val="COC KHOAN V1"/>
      <sheetName val="vua_x0000__x0000__x0000__x0000__x0000__x0000__x0000__x0000__x0000__x0000__x0000_韘࿊_x0000__x0004__x0000__x0000__x0000_씏_x0011__x0000_ᤅ喅翶_x0000__x0000__x0000_"/>
      <sheetName val="vua_x0000__x0000__x0000__x0000__x0000__x0000__x0000__x0000__x0000__x0000__x0000_韘࿊_x0000__x0004__x0000__x0000__x0000_ഏ¸_x0000_ᤅே翶_x0000__x0000__x0000_"/>
      <sheetName val="RCCPCHUNG CHO CAC DTUONG"/>
      <sheetName val="LO 5_x0009_"/>
      <sheetName val="GIATRI-聄AILY"/>
      <sheetName val="tra-vet-lieu"/>
      <sheetName val="hinhhoc"/>
      <sheetName val="?_x0000_???_x0010_??_x0000__x0004__x0000__x0000__x0000__x0000__x0000__x0000_??_x0000__x0000__x0000__x0000__x0000__x0000__x0000__x0000_??_x0000__x0000__x0006_"/>
      <sheetName val="LO 5 "/>
      <sheetName val="_?____?_x0001_____?_x0001__????_x0001_____?_x0001_H-_?_"/>
      <sheetName val="?_?_x0001__?_x0001__????_x0001__?_x0001_H-_?_????_x0001__????"/>
      <sheetName val="Luong_mot_ngay_cong_k`ao_sat"/>
      <sheetName val="hoane (3)"/>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Tuong-?_x0001_an"/>
      <sheetName val="dtmkphi-iso-tong"/>
      <sheetName val="THop$7-48"/>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THDT????_x0017_[dtTKKT-98-106.xls]KST"/>
      <sheetName val="PTCT????_x0017_[dtTKKT-98-106.xls]THD"/>
      <sheetName val="Bu VC???_x0018_[dtTKKT-98-106.xls]luo"/>
      <sheetName val="Luong mot ngay cofg xay lap"/>
      <sheetName val="a0000000_x0000__x0000__x0000__x0000__x001b_[dtTKKT-98-106.xls"/>
      <sheetName val="_dtTKKT-98-106.xlsၝTHCDS11"/>
      <sheetName val="_dtTKKT-98-106.xls_THCDS11"/>
      <sheetName val="PL t"/>
      <sheetName val="THNVVNN"/>
      <sheetName val="DSTTGTGT"/>
      <sheetName val="P4-TanAn-Nactored"/>
      <sheetName val="sut&lt;1 0_x0005__x0000__x0000_tuong"/>
      <sheetName val="XL4Te{t5"/>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S2_x0000__x0000_11"/>
      <sheetName val="dt,kphi-iso-tong"/>
      <sheetName val="dt-kphi_x000a_iso-ctiet"/>
      <sheetName val="sut8100"/>
      <sheetName val="tra-vat-l)eu"/>
      <sheetName val="DL^KH"/>
      <sheetName val="soctiett+"/>
      <sheetName val="Ctietkh`ch"/>
      <sheetName val="tkkhai"/>
      <sheetName val="cp`i"/>
      <sheetName val="????_x0001__x0000_?_x0001_H-_x0000_?_x0000_????_x0001__x0000_????_x0001__x0000_"/>
      <sheetName val="?_x0000_?_x0001__x0000_?_x0001__x0000_????_x0001__x0000_?_x0001_H-_x0000_?_x0000_"/>
      <sheetName val="dtoan_-ctiet1"/>
      <sheetName val="dt-kphi_(2)1"/>
      <sheetName val="Piers_of_Main_Flyover_(1)1"/>
      <sheetName val="Cot_Tru11"/>
      <sheetName val="COC_KHOAN_M11"/>
      <sheetName val="COC_KHOAN_M21"/>
      <sheetName val="COC_KHOAN_T11"/>
      <sheetName val="COC_KHOAN_T51"/>
      <sheetName val="COC_KHOAN_T41"/>
      <sheetName val="COC_DONG1"/>
      <sheetName val="TSCD_DUNG_CHUNG_1"/>
      <sheetName val="TSCDTOAN_NHA_MAY1"/>
      <sheetName val="CPSXTOAN_BO_SP1"/>
      <sheetName val="PBCPCHUNG_CHO_CAC_DTUONG1"/>
      <sheetName val="B_cao1"/>
      <sheetName val="T_tiet1"/>
      <sheetName val="T_N1"/>
      <sheetName val="DTCT_02__25951"/>
      <sheetName val="YEU_TO_CONG1"/>
      <sheetName val="TD_3DIEM1"/>
      <sheetName val="TD_2DIEM1"/>
      <sheetName val="THKL_nghiemthu1"/>
      <sheetName val="DTCTtaluy_(2)1"/>
      <sheetName val="KLDGTT&lt;120%_(2)1"/>
      <sheetName val="TH_(2)1"/>
      <sheetName val="DU_TOAN1"/>
      <sheetName val="CHI_TIET1"/>
      <sheetName val="PHAN_TICH1"/>
      <sheetName val="Tong_hopQ48-11"/>
      <sheetName val="Tong_hop_QL48_-_21"/>
      <sheetName val="Tong_hop_QL471"/>
      <sheetName val="Tong_hop_QL48_-_31"/>
      <sheetName val="Chi_tiet_don_gia_khoi_phuc1"/>
      <sheetName val="Du_toan_chi_tiet_coc_nuoc1"/>
      <sheetName val="Du_toan_chi_tiet_coc1"/>
      <sheetName val="Phan_tich_don_gia_chi_tiet1"/>
      <sheetName val="Nhap_don_gia_VL_dia_phuong1"/>
      <sheetName val="Luong_mot_ngay_cong_xay_lap1"/>
      <sheetName val="Luong_mot_ngay_cong_khao_sat1"/>
      <sheetName val="Vatlieu_cau1"/>
      <sheetName val="cau_DS111"/>
      <sheetName val="cau_DS121"/>
      <sheetName val="TO_HUNG1"/>
      <sheetName val="CONGNHAN_NE1"/>
      <sheetName val="Sheet3_(2)1"/>
      <sheetName val="rph_(2)1"/>
      <sheetName val="PL_tham_dinh1"/>
      <sheetName val="Bu_VC1"/>
      <sheetName val="Don_gia_chi_tiet1"/>
      <sheetName val="Du_thau1"/>
      <sheetName val="Tro_giup1"/>
      <sheetName val="sut_duong1"/>
      <sheetName val="sut_am1"/>
      <sheetName val="bu_lun1"/>
      <sheetName val="xoi_lo_chan_ke1"/>
      <sheetName val="dtoan_(4)1"/>
      <sheetName val="NVBH_KHAC1"/>
      <sheetName val="NVBH_HOAN1"/>
      <sheetName val="t1_31"/>
      <sheetName val="Ё䀤䀶晦晦晦䀙㿰H-ਈ"/>
      <sheetName val="CHITIET"/>
      <sheetName val="bao_cao_ngay_13-02"/>
      <sheetName val="LO_65+41B"/>
      <sheetName val="LO_48"/>
      <sheetName val="LO_47A"/>
      <sheetName val="LO_46B"/>
      <sheetName val="LO_45"/>
      <sheetName val="LO_44"/>
      <sheetName val="LO_46A"/>
      <sheetName val="LO_41A"/>
      <sheetName val="LO_66"/>
      <sheetName val="LO_42"/>
      <sheetName val="LO_47B"/>
      <sheetName val="LO_43"/>
      <sheetName val="LO_64"/>
      <sheetName val="LO_50"/>
      <sheetName val="LO_49_B_"/>
      <sheetName val="LO_63"/>
      <sheetName val="LO_62"/>
      <sheetName val="LO_49_A"/>
      <sheetName val="LO_61"/>
      <sheetName val="Nhap_don_gia_VL_dia_uong"/>
      <sheetName val="ESTI_"/>
      <sheetName val="nhan_cong1"/>
      <sheetName val="sut&lt;1_01"/>
      <sheetName val="Shet9"/>
      <sheetName val="Du_toan_chi_tietcoc_nuoc"/>
      <sheetName val="He_so"/>
      <sheetName val="PL_Vua"/>
      <sheetName val="Bang_KL_ket_cau"/>
      <sheetName val="`u_lun1"/>
      <sheetName val="PCCPCHUNG_CHO_CAC_DTUONG"/>
      <sheetName val="Piers_of_Main_Flyower_(1)"/>
      <sheetName val="coc_duc"/>
      <sheetName val="CTCNG_02"/>
      <sheetName val="GCong"/>
      <sheetName val="hoang_(2)"/>
      <sheetName val="hoang_(3)"/>
      <sheetName val="Số_liệu"/>
      <sheetName val="Tổng_hợp_theo_học_sinh"/>
      <sheetName val="XL4Test5_(2)"/>
      <sheetName val="dtct_cong"/>
      <sheetName val="Nhap_don_gia_VL_dia_"/>
      <sheetName val="Ё䀤䀶晦晦晦䀙㿰H-ਈꏗ㵰휊䀁尩슏⣵䀂"/>
      <sheetName val="?????H-?????????"/>
      <sheetName val="????????H-?????????"/>
      <sheetName val="Phan_tich_don_gia_chi_ˆUet"/>
      <sheetName val="????"/>
      <sheetName val="IN_X"/>
      <sheetName val="PBCPCHUNG_CHO_CAC_{WÑNG"/>
      <sheetName val="Khu_xu_ly_nuoc_THiep-XD1"/>
      <sheetName val="0ﱸ͕͕列͕"/>
      <sheetName val="Nhap_don_gia_VL_dia_?uong"/>
      <sheetName val="?Ё????䀤????䀶?晦晦晦䀙????㿰H-?ਈ?"/>
      <sheetName val="Ё?䀤?䀶?晦晦晦䀙?㿰H-?ਈ?ꏗ㵰휊䀁?尩슏⣵䀂"/>
      <sheetName val="??????????H-???????????????"/>
      <sheetName val="????????????H-????????????"/>
      <sheetName val="??????H-?????????????"/>
      <sheetName val="Giai_trinh"/>
      <sheetName val="Mua_vao_TT"/>
      <sheetName val="Mua_vao_GTGT"/>
      <sheetName val="BC_HDon"/>
      <sheetName val="BC_HDon_Qui"/>
      <sheetName val="KE_KHAI_HDONG"/>
      <sheetName val="Du_toan_chi_tiet"/>
      <sheetName val="Nhap_don_gia_VL_dia_áhuong"/>
      <sheetName val="uong_mot_ngay_cong_xay_lap"/>
      <sheetName val="Moi_truong"/>
      <sheetName val="Thuc_thanh"/>
      <sheetName val="Don_gia"/>
      <sheetName val="vua韘࿊酐࿊"/>
      <sheetName val="roto_truc"/>
      <sheetName val="Day_dt"/>
      <sheetName val="stato_tam_say"/>
      <sheetName val="Stato_ep"/>
      <sheetName val="Canh_gio"/>
      <sheetName val="Ss_Z-_GB"/>
      <sheetName val="T_3DIEM"/>
      <sheetName val="KLDTT&lt;120%"/>
      <sheetName val="dt-k0hi_(2)"/>
      <sheetName val="DTT_02"/>
      <sheetName val="Sheet3ٺ2)"/>
      <sheetName val="DT1_3"/>
      <sheetName val="????????H-?"/>
      <sheetName val="____"/>
      <sheetName val="Nhap_don_gia_VL_dia__uong"/>
      <sheetName val="_Ё____䀤____䀶_晦晦晦䀙____㿰H-_ਈ_"/>
      <sheetName val="Ё_䀤_䀶_晦晦晦䀙_㿰H-_ਈ_ꏗ㵰휊䀁_尩슏⣵䀂"/>
      <sheetName val="__________H-_______________"/>
      <sheetName val="____________H-____________"/>
      <sheetName val="______H-_____________"/>
      <sheetName val="[dtTKKT-98-106_xlsၝTHCDS11"/>
      <sheetName val="[dtTKKT-98-106_xls?THCDS11"/>
      <sheetName val="??????????????????????H-???"/>
      <sheetName val="Tuong-ٺan"/>
      <sheetName val="KLDGTT&lt;1ü(2)"/>
      <sheetName val="Piers_of_Main_Flylyer_(1)"/>
      <sheetName val="______________________H-___"/>
      <sheetName val="????????????H-???"/>
      <sheetName val="____________H-___"/>
      <sheetName val="COC_KHOAN0T5"/>
      <sheetName val="??[dtT"/>
      <sheetName val="CHI_TI"/>
      <sheetName val="TD_&quot;DIEM"/>
      <sheetName val="Du_toan_chi_tiet_coc_juoc"/>
      <sheetName val="Sheet1_(3)"/>
      <sheetName val="Sheet1_(2)"/>
      <sheetName val="Klu4DÀÀFN"/>
      <sheetName val="MTO_REV_2(ARMOR)"/>
      <sheetName val="Piers_of_Mai__Flyover_(1)"/>
      <sheetName val="YE2_CONG"/>
      <sheetName val="S?_li?u"/>
      <sheetName val="T?ng_h?p_theo_h?c_sinh"/>
      <sheetName val="Gca_may_Buu_dien"/>
      <sheetName val="May_chuyen_nganh"/>
      <sheetName val="KLDGTT&lt;1ü??(2)"/>
      <sheetName val="vua韘࿊酐࿊須࿊[dtTKKT-98-10"/>
      <sheetName val="0??ﱸ͕???????͕????????列͕?????"/>
      <sheetName val="S__li_u"/>
      <sheetName val="T_ng_h_p_theo_h_c_sinh"/>
      <sheetName val="Du_toan_c`i_tiet_coc_nuoc"/>
      <sheetName val="KLDGTT&lt;1ü"/>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20">
          <cell r="Q20">
            <v>18000</v>
          </cell>
        </row>
        <row r="33">
          <cell r="Q33">
            <v>13636</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sheetData sheetId="608" refreshError="1"/>
      <sheetData sheetId="609" refreshError="1"/>
      <sheetData sheetId="610"/>
      <sheetData sheetId="611" refreshError="1"/>
      <sheetData sheetId="612" refreshError="1"/>
      <sheetData sheetId="613"/>
      <sheetData sheetId="614" refreshError="1"/>
      <sheetData sheetId="615"/>
      <sheetData sheetId="616" refreshError="1"/>
      <sheetData sheetId="617"/>
      <sheetData sheetId="618" refreshError="1"/>
      <sheetData sheetId="619" refreshError="1"/>
      <sheetData sheetId="620" refreshError="1"/>
      <sheetData sheetId="621"/>
      <sheetData sheetId="622" refreshError="1"/>
      <sheetData sheetId="623" refreshError="1"/>
      <sheetData sheetId="624"/>
      <sheetData sheetId="625" refreshError="1"/>
      <sheetData sheetId="626"/>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sheetData sheetId="645"/>
      <sheetData sheetId="646"/>
      <sheetData sheetId="647"/>
      <sheetData sheetId="648"/>
      <sheetData sheetId="649"/>
      <sheetData sheetId="650"/>
      <sheetData sheetId="651" refreshError="1"/>
      <sheetData sheetId="652" refreshError="1"/>
      <sheetData sheetId="653"/>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sheetData sheetId="733" refreshError="1"/>
      <sheetData sheetId="734" refreshError="1"/>
      <sheetData sheetId="735"/>
      <sheetData sheetId="736" refreshError="1"/>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sheetData sheetId="772" refreshError="1"/>
      <sheetData sheetId="773"/>
      <sheetData sheetId="774"/>
      <sheetData sheetId="775"/>
      <sheetData sheetId="776"/>
      <sheetData sheetId="777"/>
      <sheetData sheetId="778" refreshError="1"/>
      <sheetData sheetId="779" refreshError="1"/>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b"/>
      <sheetName val="HS-phucap"/>
      <sheetName val="DG-vua"/>
      <sheetName val="DG-atgt"/>
      <sheetName val="DG-cong"/>
      <sheetName val="DG-mat"/>
      <sheetName val="DG-nen"/>
      <sheetName val="Gvl"/>
      <sheetName val="KL nen,mat DT"/>
      <sheetName val="DT-ddnuoc"/>
      <sheetName val="THKP-ddnuoc"/>
      <sheetName val="DT-cpd"/>
      <sheetName val="THKP-cpd"/>
      <sheetName val="00000000"/>
      <sheetName val="10000000"/>
      <sheetName val="2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Vp"/>
      <sheetName val="Taichinh"/>
      <sheetName val="NN-PTNT"/>
      <sheetName val="TC-LD"/>
      <sheetName val="KH-DT"/>
      <sheetName val="Tu phap"/>
      <sheetName val="T.TRA"/>
      <sheetName val="QLKTTH"/>
      <sheetName val="QLDA"/>
      <sheetName val="Dan so"/>
      <sheetName val="Tuong-#han"/>
      <sheetName val="dtct cong"/>
      <sheetName val=""/>
      <sheetName val="Sheet1"/>
      <sheetName val="TT_10KV"/>
      <sheetName val="dap_x0000__x0000_ƌ_x0000__x0004__x0000__x0000__x0000__x0000__x0000__x0000_㝌ƌ_x0000__x0000__x0000__x0000__x0000__x0000__x0000__x0000_ƌ_x0000__x0000__x0007__x0000_"/>
      <sheetName val="tuong"/>
      <sheetName val="Sheet2"/>
      <sheetName val="tra-vat-lieu"/>
      <sheetName val="IBASE"/>
      <sheetName val="DTCT-tuyen chinh"/>
      <sheetName val="Chart1"/>
      <sheetName val="Chart2"/>
      <sheetName val=" 8"/>
      <sheetName val="XL4Poppy"/>
      <sheetName val="Du_lieu"/>
      <sheetName val="Tra_bang"/>
      <sheetName val="Tra KS"/>
      <sheetName val="dap??ƌ?_x0004_??????㝌ƌ????????ƌ??_x0007_?"/>
      <sheetName val="DG "/>
      <sheetName val="DLDT"/>
      <sheetName val="Giai trinh"/>
      <sheetName val="Sheet4"/>
      <sheetName val="nhiemvu2006"/>
      <sheetName val="RutTM"/>
      <sheetName val="10000000"/>
      <sheetName val="20000000"/>
      <sheetName val="30000000"/>
      <sheetName val="GPXL-duong"/>
      <sheetName val="_x0000_??_x0000__x0004__x0000__x0000__x0000__x0000__x0000__x0000_??_x0000__x0000__x0000__x0000__x0000__x0000__x0000__x0000_??_x0000__x0000__x0007__x0000__x0000__x0000__x0000__x0000_"/>
      <sheetName val="GiaVL"/>
      <sheetName val="g)a vat lieu"/>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_ƌ__x0004_______㝌ƌ________ƌ___x0007__"/>
      <sheetName val="_____x0004______________________x0007______"/>
      <sheetName val="dtct_cong"/>
      <sheetName val="dapƌ㝌ƌƌ"/>
      <sheetName val="Gia"/>
      <sheetName val="Thuc thanh"/>
      <sheetName val="DTCT"/>
      <sheetName val="dap_x0000__x0000_??_x0000__x0004__x0000__x0000__x0000__x0000__x0000__x0000_??_x0000__x0000__x0000__x0000__x0000__x0000__x0000__x0000_??_x0000__x0000__x0007__x0000_"/>
      <sheetName val="dap?????_x0004_????????????????????_x0007_?"/>
      <sheetName val="dap______x0004______________________x0007__"/>
      <sheetName val="Gia KS"/>
      <sheetName val="LEGEND"/>
      <sheetName val="DG-TH_x0000_ǲ_x0000__x0000__x0000__x0000__x0000__x0000__x0000__x0000__x0000__x0000_ẜǰ_x0000__x0004__x0000__x0000__x0000__x0000__x0000__x0000_ǰ_x0000__x0000_"/>
      <sheetName val="DG-TH?ǲ??????????ẜǰ?_x0004_??????ǰ??"/>
      <sheetName val="gihaxe may"/>
      <sheetName val="dap__??__x0004_______??________??___x0007__"/>
      <sheetName val="???_x0004_???????_x0007_?"/>
      <sheetName val="Giai trũnh"/>
      <sheetName val="fattu"/>
      <sheetName val="__"/>
      <sheetName val="DTCT-tuyen_chinh"/>
      <sheetName val="Tra_KS"/>
      <sheetName val="_8"/>
      <sheetName val="Giai_trinh"/>
      <sheetName val="DG_"/>
      <sheetName val="g)a_vat_lieu"/>
      <sheetName val="??????"/>
      <sheetName val="?????????????????????????????"/>
      <sheetName val="dap??ƌ???????㝌ƌ????????ƌ???"/>
      <sheetName val="KKKKKKKK"/>
      <sheetName val="QLKTÔH"/>
      <sheetName val="PutTM"/>
      <sheetName val="dap?ƌ?_x0004_?㝌ƌ?ƌ?_x0007_?"/>
      <sheetName val="???_x0004_??????_x0007_?"/>
      <sheetName val="dap????_x0004_???????_x0007_?"/>
      <sheetName val="dap_ƌ__x0004__㝌ƌ_ƌ__x0007__"/>
      <sheetName val="____x0004_________x0007__"/>
      <sheetName val="____x0004________x0007__"/>
      <sheetName val="dap_____x0004_________x0007__"/>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ap??????"/>
      <sheetName val="DG-TH_ǲ__________ẜǰ__x0004_______ǰ__"/>
      <sheetName val="dap__ƌ__x005f_x0004_______㝌ƌ________"/>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SCBGV"/>
      <sheetName val="dscbgvcdd"/>
      <sheetName val="DSDKhoc them"/>
      <sheetName val="DSCBGVDH"/>
      <sheetName val="gihaxe_may1"/>
      <sheetName val="Giai_trũnh1"/>
      <sheetName val="gihaxe_may"/>
      <sheetName val="MTO REV.0"/>
      <sheetName val="Loading"/>
      <sheetName val="Check C"/>
      <sheetName val="Sheet_x0011_"/>
      <sheetName val="VANKHUON"/>
      <sheetName val="SILICATE"/>
      <sheetName val="C4iet-dien"/>
      <sheetName val="DG-TH_x0000_?_x0000__x0000__x0000__x0000__x0000__x0000__x0000__x0000__x0000__x0000_?j_x0000__x0004__x0000__x0000__x0000__x0000__x0000__x0000_?j_x0000__x0000_"/>
      <sheetName val="DG-TH?????????????j?_x0004_???????j??"/>
      <sheetName val="Gia tri vat tu"/>
      <sheetName val="Giai trunh"/>
      <sheetName val="Config"/>
      <sheetName val="????_x0004_????????????_xffff_???????_x0007_?????"/>
      <sheetName val="????_x0004_???????????????Ŀ????_x0007_?????"/>
      <sheetName val="X_x0000__x0000__x0000__x0000_st5"/>
      <sheetName val="THOP XL"/>
      <sheetName val="Nhat ky - socai thang 1"/>
      <sheetName val="X"/>
      <sheetName val="DG-TH_____________j__x0004________j__"/>
      <sheetName val="_____x0004________________Ŀ_____x0007______"/>
      <sheetName val="??_x0000__x0004__x0000_??_x0000_??_x0000__x0007__x0000_"/>
      <sheetName val="??_x0000__x0004__x0000_??_x0000_??_x0007__x0000_"/>
      <sheetName val="dap_x0000_??_x0000__x0004__x0000_??_x0000_??_x0000__x0007__x0000_"/>
      <sheetName val="??"/>
      <sheetName val="dap__ƌ__x0004_______㝌ƌ________"/>
      <sheetName val="_____x0004_____________________"/>
      <sheetName val="dap______x0004_________________"/>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refreshError="1"/>
      <sheetData sheetId="155"/>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refreshError="1"/>
      <sheetData sheetId="318" refreshError="1"/>
      <sheetData sheetId="319" refreshError="1"/>
      <sheetData sheetId="320"/>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n1"/>
      <sheetName val="ctnm1"/>
      <sheetName val="ctke1 "/>
      <sheetName val="cong1doan1"/>
      <sheetName val="cong2doan1"/>
      <sheetName val="cong3doan1"/>
      <sheetName val="doan3"/>
      <sheetName val="ctnm3"/>
      <sheetName val="ctke3"/>
      <sheetName val="phtichvtudoan3CAMAY"/>
      <sheetName val="phtichdoan3VATLIEU"/>
      <sheetName val="dgiachitiet"/>
      <sheetName val="cong1doan3"/>
      <sheetName val="cong2doan3"/>
      <sheetName val="cong3doan3"/>
      <sheetName val="Luong+may"/>
      <sheetName val="Doan4"/>
      <sheetName val="ptichvtudoan4camay"/>
      <sheetName val="ctnm4"/>
      <sheetName val="ctke4"/>
      <sheetName val="cong1doan4"/>
      <sheetName val="cong2doan4"/>
      <sheetName val="Doan6"/>
      <sheetName val="ctnm6"/>
      <sheetName val="ctke6"/>
      <sheetName val="cong1doan6"/>
      <sheetName val="cong2doan6 "/>
      <sheetName val="Doan7"/>
      <sheetName val="ctnm7"/>
      <sheetName val="cong1doan7"/>
      <sheetName val="cong2doan7"/>
      <sheetName val="GiaVL"/>
      <sheetName val="thchung"/>
      <sheetName val="CPVua"/>
      <sheetName val="XL4Poppy"/>
      <sheetName val="XXXXXX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Q1-02"/>
      <sheetName val="Q2-02"/>
      <sheetName val="Q3-02"/>
      <sheetName val="XL4Poppy"/>
      <sheetName val="Sheet1"/>
      <sheetName val="Sheet2"/>
      <sheetName val="Sheet3"/>
      <sheetName val="Outlets"/>
      <sheetName val="PGs"/>
      <sheetName val="T6"/>
      <sheetName val="Mau"/>
      <sheetName val="KH LDT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LUONG CHO HUU"/>
      <sheetName val="thu BHXH,YT"/>
      <sheetName val="Phan bo"/>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XL4Test5"/>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ILICAT_x0003_"/>
      <sheetName val="SP-KH"/>
      <sheetName val="Xuatkho"/>
      <sheetName val="PT"/>
      <sheetName val="vi_du_n"/>
      <sheetName val="vi_du"/>
      <sheetName val="Bieu 2"/>
      <sheetName val="biªu 3"/>
      <sheetName val="bieu1 CTy"/>
      <sheetName val="b2 cty"/>
      <sheetName val="b 3 cty"/>
      <sheetName val="bieu 7"/>
      <sheetName val="bieu 9"/>
      <sheetName val="b14"/>
      <sheetName val="Sheet12"/>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Piwot(Silicate)"/>
      <sheetName val="TH QT"/>
      <sheetName val="KE QT"/>
      <sheetName val="??-BLDG"/>
      <sheetName val="ROCK WO_x0003__x0000_"/>
      <sheetName val="Summary"/>
      <sheetName val="Design &amp; Applications"/>
      <sheetName val="Building Summary"/>
      <sheetName val="Building"/>
      <sheetName val="External Works"/>
      <sheetName val="Macro1"/>
      <sheetName val="Macro2"/>
      <sheetName val="Macro3"/>
      <sheetName val="MTL$-INTER"/>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vot(Silica|e)"/>
      <sheetName val="Chiet tinh dz2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Dieu chinh"/>
      <sheetName val="So -03"/>
      <sheetName val="SoLD"/>
      <sheetName val="So-02"/>
      <sheetName val="_x0000__x0000__x0000__x0000__x0000__x0000_"/>
      <sheetName val="Pi6ot(Urethan)"/>
      <sheetName val="gvl"/>
      <sheetName val="S¶_x001d_et2"/>
      <sheetName val="INSUL"/>
      <sheetName val="TH T19"/>
      <sheetName val="SN C£GNV"/>
      <sheetName val="DU TRU LUONG 06 TH@NG"/>
      <sheetName val="AN CA DH 10"/>
      <sheetName val="TAM UNG LNC TH 08"/>
      <sheetName val="Leong thoi gian th 10"/>
      <sheetName val="Luong thoa gian th 11"/>
      <sheetName val="at lns th 10"/>
      <sheetName val="tam ung DNS th 11"/>
      <sheetName val="XL4Test4"/>
      <sheetName val="TH VL, NC, DDHT Thanhphuoc"/>
      <sheetName val="Sheev6"/>
      <sheetName val="Nhap fon gia VL dia phuong"/>
      <sheetName val="hoat_x0000_࣭_x0000__x0000__x0000__x0000__x0000__x0000__x0000__x0000_ _x0000_᭬࣫_x0000__x0004__x0000__x0000__x0000__x0000__x0000__x0000_ᑜ࣭_x0000__x0000__x0000_"/>
      <sheetName val="Sheed4"/>
      <sheetName val="Pivot(_x0007_lass Wool)"/>
      <sheetName val="TH_x0001_NG2"/>
      <sheetName val="Pivot(RckWool)"/>
      <sheetName val="báo cáo thang11 m?i"/>
      <sheetName val="Du_lieu"/>
      <sheetName val="CT Thang Mo"/>
      <sheetName val="CT  PL"/>
      <sheetName val="Chi tiet"/>
      <sheetName val="TT_10KV"/>
      <sheetName val="thong tin cty"/>
      <sheetName val="TK-in"/>
      <sheetName val="TKTH"/>
      <sheetName val="BR"/>
      <sheetName val="MV"/>
      <sheetName val="mvtt"/>
      <sheetName val="HDKT"/>
      <sheetName val="Linh tinh"/>
      <sheetName val="nk"/>
      <sheetName val="N"/>
      <sheetName val="X"/>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BLDG"/>
      <sheetName val="CAT_5"/>
      <sheetName val="현장관리비"/>
      <sheetName val="실행내역"/>
      <sheetName val="#REF"/>
      <sheetName val="적용환율"/>
      <sheetName val="合成単価作成表-BLDG"/>
      <sheetName val="Q2-00"/>
      <sheetName val="SILICCTE"/>
      <sheetName val="Gia vat tu"/>
      <sheetName val="bcôhang"/>
      <sheetName val="tong l²_x0000__x0000_ ban"/>
      <sheetName val="RDP013"/>
      <sheetName val="적용률"/>
      <sheetName val="d' cOng"/>
      <sheetName val="CAPTHOAP"/>
      <sheetName val=" t`oat nuoc nc"/>
      <sheetName val="TKP"/>
      <sheetName val="湡㘱_x0005_䨀湡㜱"/>
      <sheetName val="NEW-PANEL"/>
      <sheetName val="공통가설"/>
      <sheetName val="Giai trinh"/>
      <sheetName val="_x0000_TCTiet"/>
      <sheetName val="PNT-QUOT-#3"/>
      <sheetName val="COAT&amp;WRAP-QIOT-#3"/>
      <sheetName val="Luong moÿÿngay cong khao sat"/>
      <sheetName val="TH4_x0000__x0000__x0000__x0000__x0000__x0000__x0000__x0000__x0000__x0000__x0000_ℨʢ_x0000__x0004__x0000__x0000__x0000__x0000__x0000__x0000_崬ʢ_x0000__x0000__x0000__x0000__x0000_"/>
      <sheetName val="MTO REV.0"/>
      <sheetName val="Phan tich don ႀ￸a chi tiet"/>
      <sheetName val="Basic"/>
      <sheetName val="ctTBA"/>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TO REV.2(ARMOR)"/>
      <sheetName val="\uong mot ngay cong xay lap"/>
      <sheetName val="Luong mot ngay conw0khao sat"/>
      <sheetName val="thu BHXH&lt;YT"/>
      <sheetName val="EQUIPMENT -2"/>
      <sheetName val="전차선로 물량표"/>
      <sheetName val="PBS"/>
      <sheetName val="간접비내역-1"/>
      <sheetName val="DESIGN CRITERIA"/>
      <sheetName val="용기"/>
      <sheetName val="Chitieu-dam cac_x0000_loai"/>
      <sheetName val="CN"/>
      <sheetName val="BCN"/>
      <sheetName val="Q TOAN"/>
      <sheetName val="NO MUA"/>
      <sheetName val="VO CHAI"/>
      <sheetName val="VC THU HOI"/>
      <sheetName val="THVT"/>
      <sheetName val="PTDM"/>
      <sheetName val="Tong hop QL4( - 3"/>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
      <sheetName val="ROCK WO_x0003_?"/>
      <sheetName val="hoat?࣭???????? ?᭬࣫?_x0004_??????ᑜ࣭???"/>
      <sheetName val="hoat?࣭? ᭬࣫?_x0004_?ᑜ࣭?ڬ࣫?"/>
      <sheetName val="Pivnt(RockWool)"/>
      <sheetName val="@ivot(Form Glass)"/>
      <sheetName val="Pivot(Gl!ss Wool)"/>
      <sheetName val="ROCK WOKL"/>
      <sheetName val="He co"/>
      <sheetName val="Bhitieu-dam cac loai"/>
      <sheetName val="VV-NTKL NHA _x000b_HO DOT 2"/>
      <sheetName val="THA_x000e_G 8"/>
      <sheetName val="AN CA _x0014_HANG 08"/>
      <sheetName val="Xuatkh/"/>
      <sheetName val="_x0000__x0000_DT"/>
      <sheetName val="T.Tinh"/>
      <sheetName val="²_x0000__x0000_han"/>
      <sheetName val="Coc$0x40cm"/>
      <sheetName val="&quot;0ngay"/>
      <sheetName val="báo cák thang11 mới"/>
      <sheetName val="THANG'"/>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TK"/>
      <sheetName val="BRCT"/>
      <sheetName val="SDHD"/>
      <sheetName val="SDHD QUY"/>
      <sheetName val="GTGT135"/>
      <sheetName val="BRCN135"/>
      <sheetName val="MV135"/>
      <sheetName val="SDHDCN"/>
      <sheetName val="SDHDCN quy"/>
      <sheetName val="NXT.CN03"/>
      <sheetName val="bl"/>
      <sheetName val="20000000"/>
      <sheetName val="BCDTK"/>
      <sheetName val="soktmay"/>
      <sheetName val="TSCD"/>
      <sheetName val="_x0010_ivot(Glass Wool)"/>
      <sheetName val="She%t1"/>
      <sheetName val="XL4Pop`y"/>
      <sheetName val="Chitieu-dam c!c loai"/>
      <sheetName val="@Gdg"/>
      <sheetName val="CocKJ1m"/>
      <sheetName val="TA²_x0000__x0000_NH"/>
      <sheetName val="LABTOTAL"/>
      <sheetName val="?????"/>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0_?"/>
      <sheetName val="??_x0000_??_x0004_"/>
      <sheetName val="?_x0000_??_x0004_?"/>
      <sheetName val="_x0000_??_x0004_??"/>
      <sheetName val="??_x0004_???"/>
      <sheetName val="?_x0005_???_x0005_?"/>
      <sheetName val="_x0005_???_x0005_?"/>
      <sheetName val="???_x0005_??"/>
      <sheetName val="?_x0005_???_x0005_"/>
      <sheetName val="??_x0005_???_x0005_"/>
      <sheetName val="?_x0005_?"/>
      <sheetName val="Phan tich don ??a chi tiet"/>
      <sheetName val="???? ???"/>
      <sheetName val="?????-1"/>
      <sheetName val="??"/>
      <sheetName val="???"/>
      <sheetName val="truy_x0000_thu"/>
      <sheetName val="PTDGDT"/>
      <sheetName val="Luo _x0008__x0010__x0000__x0000__x0006__x0005__x0000__x001c_ Í_x0007_ÉÀ_x0000__x0000__x0006__x0003__x0000__x0000_á_x0000__x0002__x0000_°"/>
      <sheetName val="TH VL_ NC_ DDHT Thanhphuoc"/>
      <sheetName val="ࡍ_x0000_慂杮朠慩_x000a_䠀乁⁇䥔久䈠佁_x000b_吀⁈"/>
      <sheetName val="Est-Hotpp"/>
      <sheetName val="PipWT"/>
      <sheetName val="재료비"/>
      <sheetName val="POWER"/>
      <sheetName val="견적조건"/>
      <sheetName val="BQ_Equip_Pipe"/>
      <sheetName val="BLR-S"/>
      <sheetName val="piping"/>
      <sheetName val="BREAKDOWN(철거설치)"/>
      <sheetName val="COA-17"/>
      <sheetName val="C-18"/>
      <sheetName val="BQ List"/>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Bia"/>
      <sheetName val="So lieu"/>
      <sheetName val="T2_x0000__x0000_giam TSCD"/>
      <sheetName val="hoat??? ???_x0004_???????"/>
      <sheetName val="tong l²?? ban"/>
      <sheetName val="báo cák thang11 m?i"/>
      <sheetName val="???????"/>
      <sheetName val="??????_x0005_???_x000c_????"/>
      <sheetName val="?_x000c_?????????????"/>
      <sheetName val="呅吠ь"/>
      <sheetName val="__-BLDG"/>
      <sheetName val="_______-BLDG"/>
      <sheetName val="?????????????_x0003_??_x0003_"/>
      <sheetName val="???_x0003_??_x0003_??_x0008_????"/>
      <sheetName val="??????_x000d_???????_x000b_??"/>
      <sheetName val="????_x0005_?"/>
      <sheetName val="?????_x0004_"/>
      <sheetName val="????_x0004_?"/>
      <sheetName val="???_x0004_??"/>
      <sheetName val="??_x0005_???"/>
      <sheetName val="????????"/>
      <sheetName val="báo cáo thang11 m_i"/>
      <sheetName val="뜃맟뭁돽띿맟_-BLDG"/>
      <sheetName val="TA²"/>
      <sheetName val="truy"/>
      <sheetName val="KHQT-00-01"/>
      <sheetName val="To*K hop"/>
      <sheetName val="_x0000__x0000_CAI TK 112"/>
      <sheetName val=" thoat nuog nc"/>
      <sheetName val="hoat_x0000_࣭_x0000_ ᭬࣫_x0000__x0004__x0000_ᑜ࣭_x0000_ڬ࣫_x0000_"/>
      <sheetName val="POTAL"/>
      <sheetName val="[I"/>
      <sheetName val=" ???_x0004_???????"/>
      <sheetName val="?TCTiet"/>
      <sheetName val=" thoau nuoc nc"/>
      <sheetName val="______"/>
      <sheetName val="ROCK WO_x0003__"/>
      <sheetName val="hoat_࣭________ _᭬࣫__x0004_______ᑜ࣭___"/>
      <sheetName val="hoat_࣭_ ᭬࣫__x0004__ᑜ࣭_ڬ࣫_"/>
      <sheetName val="THANG_"/>
      <sheetName val="_____ _____x0004_____________________"/>
      <sheetName val="hoat__________ _____x0004____________"/>
      <sheetName val="hoat___ ____x0004________"/>
      <sheetName val="Tro giup"/>
      <sheetName val="báo cáo thang11 mớa"/>
      <sheetName val="[INSUL.XLSɝROCK WOOL"/>
      <sheetName val="KLHT"/>
      <sheetName val="tong l²"/>
      <sheetName val="G䁄MN.2"/>
      <sheetName val="TH4???????????ℨʢ?_x0004_??????崬ʢ?????"/>
      <sheetName val="DGdW"/>
      <sheetName val="To~g hop"/>
      <sheetName val="TXANG7"/>
      <sheetName val="Sxeet4"/>
      <sheetName val="To~g hop Q\47"/>
      <sheetName val="PIPE"/>
      <sheetName val="FLANGE"/>
      <sheetName val="VALVE"/>
      <sheetName val="Mech_1030"/>
      <sheetName val="DG "/>
      <sheetName val="TA²??NH"/>
      <sheetName val="MTO REV_0"/>
      <sheetName val="QMCT"/>
      <sheetName val="㔳_x000c_吀⁈畱敹瑴慯ծ"/>
      <sheetName val="䨀湡в"/>
      <sheetName val="湡г"/>
      <sheetName val="д"/>
      <sheetName val="慊ㅮԵ"/>
      <sheetName val="ㅮԷ"/>
      <sheetName val="tong l²_x0000__x0000_€ ban"/>
      <sheetName val="tong l²??€ ban"/>
      <sheetName val="ࡍ?慂杮朠慩_x000a_䠀乁⁇䥔久䈠佁_x000b_吀⁈"/>
      <sheetName val="THPT&gt;5"/>
      <sheetName val="BOQ건축"/>
      <sheetName val="Quantity"/>
      <sheetName val="hoat_x0000_࣭_x0000__x0000__x0000__x0000__x0000__x0000__x0000__x0000__x0009__x0000_᭬࣫_x0000__x0004__x0000__x0000__x0000__x0000__x0000__x0000_ᑜ࣭_x0000__x0000__x0000_"/>
      <sheetName val="_x0000__x0000__x0000__x0000__x0000__x0009__x0000_??_x0000__x0004__x0000__x0000__x0000__x0000__x0000__x0000_??_x0000__x0000__x0000__x0000__x0000__x0000__x0000__x0000_??_x0000__x0000_"/>
      <sheetName val="hoat?࣭????????_x0009_?᭬࣫?_x0004_??????ᑜ࣭???"/>
      <sheetName val="hoat?࣭?_x0009_᭬࣫?_x0004_?ᑜ࣭?ڬ࣫?"/>
      <sheetName val="?????_x0009_????_x0004_????????????????????"/>
      <sheetName val="hoat_x0000_?_x0000__x0009_??_x0000__x0004__x0000_??_x0000_??_x0000_"/>
      <sheetName val="hoat??????????_x0009_????_x0004_???????????"/>
      <sheetName val="hoat???_x0009_???_x0004_???????"/>
      <sheetName val="hoat_࣭_________x0009__᭬࣫__x0004_______ᑜ࣭___"/>
      <sheetName val="hoat_࣭__x0009_᭬࣫__x0004__ᑜ࣭_ڬ࣫_"/>
      <sheetName val="______x0009______x0004_____________________"/>
      <sheetName val="hoat___________x0009______x0004____________"/>
      <sheetName val="hoat____x0009_____x0004________"/>
      <sheetName val="Luo_x0009__x0008__x0010__x0000__x0000__x0006__x0005__x0000__x001c_ Í_x0007_ÉÀ_x0000__x0000__x0006__x0003__x0000__x0000_á_x0000__x0002__x0000_°"/>
      <sheetName val="hoat_x0000_࣭_x0000__x0009_᭬࣫_x0000__x0004__x0000_ᑜ࣭_x0000_ڬ࣫_x0000_"/>
      <sheetName val="_x0009_???_x0004_???????"/>
      <sheetName val="DTࠠBH"/>
      <sheetName val="[INSUL.XLS][INSUL.XLS][INSUL.XL"/>
      <sheetName val="Du toan chi Tiet coc?nuoc"/>
      <sheetName val="Nhap?don gia VL dia phuong"/>
      <sheetName val="Luong mot ngay Cong xay?lap"/>
      <sheetName val="DU TRU LUONG?06 THANG"/>
      <sheetName val="PP tinh Thue thu?nhap"/>
      <sheetName val="QT LUONG NS?T 07"/>
      <sheetName val="TAM?UNG LUONG NS TH 10"/>
      <sheetName val="táng QT_x0000_245 (14Xe("/>
      <sheetName val="_uong mot ngay cong xay lap"/>
      <sheetName val="DANHPHAP"/>
      <sheetName val="Luong thoi gian ph 11"/>
      <sheetName val="????"/>
      <sheetName val=""/>
      <sheetName val="ROCK WO_x0003_"/>
      <sheetName val="Pivot(Form_Glass)"/>
      <sheetName val="Pivot(Glass_Wool)"/>
      <sheetName val="ROCK_WOOL"/>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KH_LDTL"/>
      <sheetName val="THANG_8"/>
      <sheetName val="SILICAT"/>
      <sheetName val="bcth_Hoang"/>
      <sheetName val="bcth_Nhung"/>
      <sheetName val="bcth_Ngoc"/>
      <sheetName val="bcth_Vu"/>
      <sheetName val="_10_ngày"/>
      <sheetName val="31_ngày"/>
      <sheetName val="báo_cáo_thang11_mới"/>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H_QT"/>
      <sheetName val="KE_QT"/>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t_kho"/>
      <sheetName val="tong_BH"/>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_VL,_NC,_DDHT_Thanhphuoc"/>
      <sheetName val="Chiet_tinh_dz22"/>
      <sheetName val="LUONG_CHO_HUU"/>
      <sheetName val="thu_BHXH,YT"/>
      <sheetName val="Phan_bo"/>
      <sheetName val="Design_&amp;_Applications"/>
      <sheetName val="Building_Summary"/>
      <sheetName val="External_Works"/>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ivot(Glass_Wool)"/>
      <sheetName val="Chitieu-dam_c!c_loai"/>
      <sheetName val="Bieu_2"/>
      <sheetName val="biªu_3"/>
      <sheetName val="bieu1_CTy"/>
      <sheetName val="b2_cty"/>
      <sheetName val="b_3_cty"/>
      <sheetName val="bieu_7"/>
      <sheetName val="bieu_9"/>
      <sheetName val="ROCK_WO"/>
      <sheetName val="Giai_trinh"/>
      <sheetName val="th«ng_tri_chuÈn_xe"/>
      <sheetName val="vat_tu_2001_cuoi_nam"/>
      <sheetName val="bang_phan_bo_VL_xuat"/>
      <sheetName val="vat_tu_2001"/>
      <sheetName val="qt_vt­_xe"/>
      <sheetName val="táng_QT_245_(14Xe("/>
      <sheetName val="Xe_mua_ngoµi"/>
      <sheetName val="B¸o_c¸o_HQ_chi_tiªu_n¨m_2000"/>
      <sheetName val="TH_T19"/>
      <sheetName val="Pivot(lass_Wool)"/>
      <sheetName val="báo_cáo_thang11_m?i"/>
      <sheetName val="Dieu_chinh"/>
      <sheetName val="So_-03"/>
      <sheetName val="Nhap_fon_gia_VL_dia_phuong"/>
      <sheetName val="S¶et2"/>
      <sheetName val="hoat࣭ ᭬࣫ᑜ࣭"/>
      <sheetName val="THNG2"/>
      <sheetName val="Tong_hop_QL4(_-_3"/>
      <sheetName val="thong_tin_cty"/>
      <sheetName val="Linh_tinh"/>
      <sheetName val="CT_Thang_Mo"/>
      <sheetName val="CT__PL"/>
      <sheetName val="Chi_tiet"/>
      <sheetName val="DU_TRU_LUONG_06_TH@NG"/>
      <sheetName val="AN_CA_DH_10"/>
      <sheetName val="TAM_UNG_LNC_TH_08"/>
      <sheetName val="Leong_thoi_gian_th_10"/>
      <sheetName val="Luong_thoa_gian_th_11"/>
      <sheetName val="at_lns_th_10"/>
      <sheetName val="tam_ung_DNS_th_11"/>
      <sheetName val="TCTiet"/>
      <sheetName val="Luong_moÿÿngay_cong_khao_sat"/>
      <sheetName val="DT_1"/>
      <sheetName val="DT_2"/>
      <sheetName val="DT_3"/>
      <sheetName val="MTO_REV_0"/>
      <sheetName val="EQUIPMENT_-2"/>
      <sheetName val="전차선로_물량표"/>
      <sheetName val="DESIGN_CRITERIA"/>
      <sheetName val="TH4ℨʢ崬ʢ"/>
      <sheetName val=" ??????"/>
      <sheetName val="SN_C£GNV"/>
      <sheetName val="ROCK_WO?"/>
      <sheetName val="hoat?࣭???????? ?᭬࣫???????ᑜ࣭???"/>
      <sheetName val="hoat?࣭? ᭬࣫??ᑜ࣭?ڬ࣫?"/>
      <sheetName val="báo_cák_thang11_mới"/>
      <sheetName val="Q_TOAN"/>
      <sheetName val="NO_MUA"/>
      <sheetName val="VO_CHAI"/>
      <sheetName val="VC_THU_HOI"/>
      <sheetName val="????? ????????????????????????"/>
      <sheetName val="hoat? ??????"/>
      <sheetName val="hoat?????????? ???????????????"/>
      <sheetName val="hoat??? ??????????"/>
      <sheetName val="báo_cák_thang11_m?i"/>
      <sheetName val="tong_l²_ban"/>
      <sheetName val="呅吠ь?䑄㔳吀䅂㔳吀⁈畱敹"/>
      <sheetName val="㔳吀⁈畱敹瑴慯ծ?楢兡͔?䭔"/>
      <sheetName val="?楢兡͔?䭔ͥ?䅎э?啈䝎䠀䥁"/>
      <sheetName val="?啈䝎䠀䥁䰀䵁䈀湡⁧楧"/>
      <sheetName val="ࡍ?慂杮朠慩_x000a_䠀乁⁇䥔久䈠佁吀⁈"/>
      <sheetName val="䥔久䈠佁吀⁈䡎偁"/>
      <sheetName val="⁈䡎偁吠乏吀⁈"/>
      <sheetName val="?䡔䈠乁䐀"/>
      <sheetName val="湡г?慊㑮"/>
      <sheetName val="д?慊㙮䨀"/>
      <sheetName val="?慊㝮䨀湡"/>
      <sheetName val="慊㡮䨀湡Թ"/>
      <sheetName val="㥮䨀湡〱䨀"/>
      <sheetName val="䨀湡ㄱ䨀"/>
      <sheetName val="䨀湡㐱䨀湡"/>
      <sheetName val="湡㘱䨀湡㜱"/>
      <sheetName val="㠱䨀湡〲"/>
      <sheetName val="䨀湡㈲䨀"/>
      <sheetName val="湡㐲䨀湡㔲"/>
      <sheetName val="㔲䨀"/>
      <sheetName val="tong_l²??_ban"/>
      <sheetName val="?????????????"/>
      <sheetName val="??????????????"/>
      <sheetName val="???????????????"/>
      <sheetName val="???????????"/>
      <sheetName val="??????_x000a_?????????"/>
      <sheetName val="SDHD_QUY"/>
      <sheetName val="SDHDCN_quy"/>
      <sheetName val="NXT_CN03"/>
      <sheetName val="MTO_REV_2(ARMOR)"/>
      <sheetName val="báo_cáo_thang11_m_i"/>
      <sheetName val="ROCK_WO_"/>
      <sheetName val="hoat_࣭________ _᭬࣫_______ᑜ࣭___"/>
      <sheetName val="hoat_࣭_ ᭬࣫__ᑜ࣭_ڬ࣫_"/>
      <sheetName val="_____ ________________________"/>
      <sheetName val="hoat__________ _______________"/>
      <sheetName val="hoat___ __________"/>
      <sheetName val="truythu"/>
      <sheetName val="Phan_tich_don_ႀ￸a_chi_tiet"/>
      <sheetName val="CAI_TK_112"/>
      <sheetName val="So_lieu"/>
      <sheetName val="iwot(Silicate)"/>
      <sheetName val="呅吠ь䑄㔳吀䅂㔳吀⁈畱敹"/>
      <sheetName val="㔳吀⁈畱敹瑴慯ծ楢兡͔䭔"/>
      <sheetName val="楢兡͔䭔ͥ䅎э啈䝎䠀䥁"/>
      <sheetName val="啈䝎䠀䥁䰀䵁䈀湡⁧楧"/>
      <sheetName val="ࡍ慂杮朠慩_x000a_䠀乁⁇䥔久䈠佁吀⁈"/>
      <sheetName val="䡔䈠乁䐀"/>
      <sheetName val="湡г慊㑮"/>
      <sheetName val="д慊㙮䨀"/>
      <sheetName val="慊㝮䨀湡"/>
      <sheetName val="Gia_vat_tu"/>
      <sheetName val="To*K_hop"/>
      <sheetName val="Tro_giup"/>
      <sheetName val="báo_cáo_thang11_mớa"/>
      <sheetName val="[INSUL_XLSɝROCK_WOOL"/>
      <sheetName val="T_Tinh"/>
      <sheetName val="Luo _ÍÉÀá°"/>
      <sheetName val="RFP06"/>
      <sheetName val="RFP07"/>
      <sheetName val="RFP1(2)"/>
      <sheetName val="Q-02"/>
      <sheetName val="Du_toan_chi_Tiet_cocnuoc"/>
      <sheetName val="Nhapdon_gia_VL_dia_phuong"/>
      <sheetName val="Luong_mot_ngay_Cong_xaylap"/>
      <sheetName val="DU_TRU_LUONG06_THANG"/>
      <sheetName val="PP_tinh_Thue_thunhap"/>
      <sheetName val="Luong_TG_thang_9"/>
      <sheetName val="QT_LUONG_NST_07"/>
      <sheetName val="TAMUNG_LUONG_NS_TH_10"/>
      <sheetName val="@ivot(Form_Glass)"/>
      <sheetName val="Pivot(Gl!ss_Wool)"/>
      <sheetName val="ROCK_WOKL"/>
      <sheetName val="He_co"/>
      <sheetName val="Bhitieu-dam_cac_loai"/>
      <sheetName val="dongia_(2)"/>
      <sheetName val="TONG_HOP_VL-NC"/>
      <sheetName val="THPDMoi__(2)"/>
      <sheetName val="TONGKE3p_"/>
      <sheetName val="DON_GIA"/>
      <sheetName val="t-h_HA_THE"/>
      <sheetName val="CHITIET_VL-NC-TT_-1p"/>
      <sheetName val="TONG_HOP_VL-NC_TT"/>
      <sheetName val="TH_XL"/>
      <sheetName val="tong_l²"/>
      <sheetName val="CHITIET_VL-NC"/>
      <sheetName val="CHITIET_VL-NC-TT-3p"/>
      <sheetName val="KPVC-BD_"/>
      <sheetName val="G䁄MN_2"/>
      <sheetName val="\uong_mot_ngay_cong_xay_lap"/>
      <sheetName val="Luong_mot_ngay_conw0khao_sat"/>
      <sheetName val="thu_BHXH&lt;YT"/>
      <sheetName val="VV-NTKL_NHA_HO_DOT_2"/>
      <sheetName val="THAG_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sheetData sheetId="492"/>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refreshError="1"/>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refreshError="1"/>
      <sheetData sheetId="693" refreshError="1"/>
      <sheetData sheetId="694" refreshError="1"/>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s>
    <sheetDataSet>
      <sheetData sheetId="0"/>
      <sheetData sheetId="1"/>
      <sheetData sheetId="2"/>
      <sheetData sheetId="3"/>
      <sheetData sheetId="4"/>
      <sheetData sheetId="5"/>
      <sheetData sheetId="6"/>
      <sheetData sheetId="7"/>
      <sheetData sheetId="8"/>
      <sheetData sheetId="9"/>
      <sheetData sheetId="10" refreshError="1">
        <row r="4">
          <cell r="A4" t="str">
            <v>Lé I</v>
          </cell>
        </row>
        <row r="5">
          <cell r="A5">
            <v>1</v>
          </cell>
          <cell r="C5">
            <v>1</v>
          </cell>
          <cell r="D5">
            <v>4</v>
          </cell>
          <cell r="E5" t="str">
            <v>B</v>
          </cell>
        </row>
        <row r="6">
          <cell r="A6">
            <v>2</v>
          </cell>
          <cell r="C6">
            <v>1</v>
          </cell>
          <cell r="D6">
            <v>3</v>
          </cell>
          <cell r="E6" t="str">
            <v>A</v>
          </cell>
        </row>
        <row r="7">
          <cell r="A7">
            <v>3</v>
          </cell>
          <cell r="C7">
            <v>1</v>
          </cell>
          <cell r="D7">
            <v>4</v>
          </cell>
          <cell r="E7" t="str">
            <v>C</v>
          </cell>
        </row>
        <row r="8">
          <cell r="A8">
            <v>4</v>
          </cell>
          <cell r="C8">
            <v>1</v>
          </cell>
          <cell r="D8">
            <v>2</v>
          </cell>
          <cell r="E8" t="str">
            <v>B</v>
          </cell>
        </row>
        <row r="9">
          <cell r="A9">
            <v>5</v>
          </cell>
          <cell r="C9">
            <v>1</v>
          </cell>
          <cell r="D9">
            <v>4</v>
          </cell>
          <cell r="E9" t="str">
            <v>A</v>
          </cell>
        </row>
        <row r="10">
          <cell r="A10">
            <v>6</v>
          </cell>
          <cell r="B10">
            <v>1</v>
          </cell>
          <cell r="C10">
            <v>2</v>
          </cell>
          <cell r="D10">
            <v>10</v>
          </cell>
          <cell r="E10" t="str">
            <v>BBC</v>
          </cell>
        </row>
        <row r="11">
          <cell r="A11">
            <v>7</v>
          </cell>
          <cell r="B11">
            <v>1</v>
          </cell>
          <cell r="C11">
            <v>1</v>
          </cell>
          <cell r="D11">
            <v>5</v>
          </cell>
          <cell r="E11" t="str">
            <v>AA</v>
          </cell>
        </row>
        <row r="12">
          <cell r="A12">
            <v>8</v>
          </cell>
          <cell r="B12">
            <v>1</v>
          </cell>
          <cell r="C12">
            <v>1</v>
          </cell>
          <cell r="D12">
            <v>5</v>
          </cell>
          <cell r="E12" t="str">
            <v>BB</v>
          </cell>
        </row>
        <row r="13">
          <cell r="A13">
            <v>9</v>
          </cell>
          <cell r="B13">
            <v>1</v>
          </cell>
          <cell r="D13">
            <v>2</v>
          </cell>
          <cell r="E13" t="str">
            <v>C</v>
          </cell>
        </row>
        <row r="14">
          <cell r="A14">
            <v>10</v>
          </cell>
          <cell r="C14">
            <v>2</v>
          </cell>
          <cell r="D14">
            <v>8</v>
          </cell>
          <cell r="E14" t="str">
            <v>BC</v>
          </cell>
        </row>
        <row r="15">
          <cell r="A15">
            <v>12</v>
          </cell>
          <cell r="C15">
            <v>1</v>
          </cell>
          <cell r="D15">
            <v>3</v>
          </cell>
          <cell r="E15" t="str">
            <v>B</v>
          </cell>
        </row>
        <row r="16">
          <cell r="A16">
            <v>13</v>
          </cell>
          <cell r="C16">
            <v>1</v>
          </cell>
          <cell r="D16">
            <v>3</v>
          </cell>
          <cell r="E16" t="str">
            <v>A</v>
          </cell>
        </row>
        <row r="17">
          <cell r="A17">
            <v>14</v>
          </cell>
          <cell r="B17">
            <v>1</v>
          </cell>
          <cell r="C17">
            <v>1</v>
          </cell>
          <cell r="D17">
            <v>5</v>
          </cell>
          <cell r="E17" t="str">
            <v>CC</v>
          </cell>
        </row>
        <row r="18">
          <cell r="A18">
            <v>15</v>
          </cell>
          <cell r="C18">
            <v>1</v>
          </cell>
          <cell r="D18">
            <v>4</v>
          </cell>
          <cell r="E18" t="str">
            <v>B</v>
          </cell>
        </row>
        <row r="19">
          <cell r="A19">
            <v>16</v>
          </cell>
          <cell r="C19">
            <v>1</v>
          </cell>
          <cell r="D19">
            <v>3</v>
          </cell>
          <cell r="E19" t="str">
            <v>A</v>
          </cell>
        </row>
        <row r="20">
          <cell r="A20" t="str">
            <v>4-5</v>
          </cell>
          <cell r="B20">
            <v>1</v>
          </cell>
          <cell r="D20">
            <v>1</v>
          </cell>
          <cell r="E20" t="str">
            <v>B</v>
          </cell>
        </row>
        <row r="21">
          <cell r="A21" t="str">
            <v>4-6</v>
          </cell>
          <cell r="B21">
            <v>1</v>
          </cell>
          <cell r="D21">
            <v>2</v>
          </cell>
          <cell r="E21" t="str">
            <v>B</v>
          </cell>
        </row>
        <row r="22">
          <cell r="A22" t="str">
            <v>4-7</v>
          </cell>
          <cell r="B22">
            <v>1</v>
          </cell>
          <cell r="D22">
            <v>1</v>
          </cell>
          <cell r="E22" t="str">
            <v>C</v>
          </cell>
        </row>
        <row r="23">
          <cell r="A23" t="str">
            <v>4-8</v>
          </cell>
          <cell r="B23">
            <v>1</v>
          </cell>
          <cell r="D23">
            <v>2</v>
          </cell>
          <cell r="E23" t="str">
            <v>A</v>
          </cell>
        </row>
        <row r="24">
          <cell r="A24" t="str">
            <v>4-9</v>
          </cell>
          <cell r="B24">
            <v>1</v>
          </cell>
          <cell r="C24">
            <v>1</v>
          </cell>
          <cell r="D24">
            <v>5</v>
          </cell>
          <cell r="E24" t="str">
            <v>CB</v>
          </cell>
        </row>
        <row r="25">
          <cell r="A25" t="str">
            <v>4-10</v>
          </cell>
          <cell r="B25">
            <v>1</v>
          </cell>
          <cell r="D25">
            <v>1</v>
          </cell>
          <cell r="E25" t="str">
            <v>C</v>
          </cell>
        </row>
        <row r="26">
          <cell r="A26" t="str">
            <v>4-11</v>
          </cell>
          <cell r="B26">
            <v>1</v>
          </cell>
          <cell r="C26">
            <v>2</v>
          </cell>
          <cell r="D26">
            <v>10</v>
          </cell>
          <cell r="E26" t="str">
            <v>CAB</v>
          </cell>
        </row>
        <row r="27">
          <cell r="A27" t="str">
            <v>4-2-2</v>
          </cell>
          <cell r="B27">
            <v>1</v>
          </cell>
          <cell r="D27">
            <v>2</v>
          </cell>
          <cell r="E27" t="str">
            <v>C</v>
          </cell>
        </row>
        <row r="28">
          <cell r="A28" t="str">
            <v>4-2-3</v>
          </cell>
          <cell r="B28">
            <v>1</v>
          </cell>
          <cell r="D28">
            <v>2</v>
          </cell>
          <cell r="E28" t="str">
            <v>C</v>
          </cell>
        </row>
        <row r="29">
          <cell r="A29" t="str">
            <v>11-1</v>
          </cell>
          <cell r="B29">
            <v>1</v>
          </cell>
          <cell r="D29">
            <v>2</v>
          </cell>
          <cell r="E29" t="str">
            <v>A</v>
          </cell>
        </row>
        <row r="30">
          <cell r="A30" t="str">
            <v>11-2</v>
          </cell>
          <cell r="C30">
            <v>2</v>
          </cell>
          <cell r="D30">
            <v>8</v>
          </cell>
          <cell r="E30" t="str">
            <v>AC</v>
          </cell>
        </row>
        <row r="31">
          <cell r="A31" t="str">
            <v>Tæng Lé1</v>
          </cell>
          <cell r="B31">
            <v>15</v>
          </cell>
          <cell r="C31">
            <v>21</v>
          </cell>
          <cell r="D31">
            <v>101</v>
          </cell>
        </row>
        <row r="32">
          <cell r="A32" t="str">
            <v>Tæng céng
( LéI+Lé2 )</v>
          </cell>
          <cell r="B32">
            <v>33</v>
          </cell>
          <cell r="C32">
            <v>43</v>
          </cell>
          <cell r="D32">
            <v>215</v>
          </cell>
          <cell r="E32" t="str">
            <v>25A
24B
26C</v>
          </cell>
        </row>
      </sheetData>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Sheet2"/>
      <sheetName val="Sheet3"/>
      <sheetName val="XL4Test5"/>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TH "/>
      <sheetName val="TONG HO©êb_x0000__x0000__x0014_"/>
      <sheetName val="TH VL, NC, DDHÿÿThanÿÿhuoc"/>
      <sheetName val="TONG_x000b_E3p "/>
      <sheetName val="T_x000e_HCHINH"/>
      <sheetName val="ch)tiet"/>
      <sheetName val="LKVL-CK_x000d_HT-GD1"/>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TONG HO©êb"/>
      <sheetName val="DG_NinhBinh"/>
      <sheetName val="GVL_NB"/>
      <sheetName val="Hướng dẫn"/>
      <sheetName val="Ví dụ hàm Vlookup"/>
      <sheetName val="PNT-QUOT-#3"/>
      <sheetName val="COAT&amp;WRAP-QIOT-#3"/>
      <sheetName val="bang tien luong"/>
      <sheetName val="COST"/>
      <sheetName val="LKVL-CK_x000a_HT-GD1"/>
      <sheetName val="12 th 2008"/>
      <sheetName val="Other Note-2008"/>
      <sheetName val="2003"/>
      <sheetName val="2004"/>
      <sheetName val="2005"/>
      <sheetName val="2002-4thQuarte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단면 (2)"/>
      <sheetName val="KH-Q1,Q_x0012_,01"/>
      <sheetName val="[Tam.xls][Tam.xls][Tam.xls]lam_"/>
      <sheetName val="lam_m_i"/>
      <sheetName val="LKVL-CK_HT-GD1"/>
      <sheetName val="THTDT"/>
      <sheetName val="Gia VL (QII-2006)"/>
      <sheetName val="D.chau"/>
      <sheetName val="TONG HOP VL-NC_x0000_TT"/>
      <sheetName val="ctdg"/>
      <sheetName val="TONG HOP VL-NC?TT"/>
      <sheetName val="test"/>
      <sheetName val="DG-VL"/>
      <sheetName val="DG_CM"/>
      <sheetName val="SL Vat lieu"/>
      <sheetName val="[Tam.xls]lam_m/i"/>
      <sheetName val="CT -THVLNC"/>
      <sheetName val="[Tam.xls][Tam.xls]lam_m/i"/>
      <sheetName val="_Tam.xls__Tam.xls__Tam.xls_lam_"/>
      <sheetName val="_Tam.xls_lam_m_i"/>
      <sheetName val="T.Tinh"/>
      <sheetName val="T_x005f_x0008_PDMoi  (2)"/>
      <sheetName val="DONGI_x005f_x0001_"/>
      <sheetName val="vanchuyen T_x005f_x0003_"/>
      <sheetName val="CHITIET VL_NC_x005f_x001f_TT _1p"/>
      <sheetName val="CHI_x005f_x0014_IET VL__x005f_x000e_C_TT_3p"/>
      <sheetName val="dongia _x005f_x001f_2_"/>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_x005f_x005f_x005f_x005f_x005f_x005f_x005f_x0008_PDMoi"/>
      <sheetName val="DONGI_x005f_x005f_x005f_x005f_x005f_x005f_x005f_x0001_"/>
      <sheetName val="vanchuyen T_x005f_x005f_x005f_x005f_x005f_x005f_x"/>
      <sheetName val="CHITIET VL_NC_x005f_x005f_x005f_x005f_x005f"/>
      <sheetName val="CHI_x005f_x005f_x005f_x005f_x005f_x005f_x005f_x0014_IET"/>
      <sheetName val="dongia _x005f_x005f_x005f_x005f_x005f_x005f_x001f"/>
      <sheetName val="TH_"/>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CňITIET VL-NC-TT-3p"/>
      <sheetName val="_Tam.xls__Tam.xls_lam_m_i"/>
      <sheetName val="TONG HOP VL-NC_TT"/>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TH_VL,_NC,_DDHÿÿThanÿÿhuoc1"/>
      <sheetName val="Hướng_dẫn"/>
      <sheetName val="Ví_dụ_hàm_Vlookup"/>
      <sheetName val="단면_(2)"/>
      <sheetName val="KH-Q1,Q,01"/>
      <sheetName val="bang_tien_luong1"/>
      <sheetName val="12_th_2008"/>
      <sheetName val="Other_Note-2008"/>
      <sheetName val="SL_Vat_lieu"/>
      <sheetName val="CT_-THVLNC"/>
      <sheetName val="[Tam_xls]lam_m/i"/>
      <sheetName val="TONG HO©êb??_x0014_"/>
      <sheetName val=":_x001c__x0006__x001d__x0000__x0000__x0000_®"/>
      <sheetName val="__x001c__x0006__x001d_"/>
      <sheetName val="[Tam.xls]:_x001c__x0006__x001d__x0000__x0000__x0000_®"/>
      <sheetName val="_Tam.xls___x001c__x0006__x001d_"/>
      <sheetName val="TONG HO©êb___x0014_"/>
      <sheetName val="MTO REV.2(ARMOR)"/>
      <sheetName val="SILICATE"/>
      <sheetName val="4.16-30"/>
      <sheetName val="Sheet10"/>
      <sheetName val="2.Them Gio"/>
      <sheetName val="6.1-15"/>
      <sheetName val="CANDOI"/>
      <sheetName val="Nhap VT oto"/>
      <sheetName val="22-08"/>
      <sheetName val="rhuluc1"/>
      <sheetName val="CHITIET`VL-NC-TT-3p"/>
      <sheetName val="VCV-@E-TONG"/>
      <sheetName val="THPDMok  *2)"/>
      <sheetName val="THPDMok  _2)"/>
      <sheetName val="ma-pt"/>
      <sheetName val="truc tiep"/>
      <sheetName val="cot_xa"/>
      <sheetName val="Mong"/>
      <sheetName val="Sheet5"/>
      <sheetName val="TH VL, NC, DDH��Than��huoc"/>
      <sheetName val="TH_VL,_NC,_DDH��Than��huoc"/>
      <sheetName val="BHo"/>
      <sheetName val="303+3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L_ khoan LK1"/>
      <sheetName val="dimention"/>
      <sheetName val="subload"/>
      <sheetName val="Detail"/>
      <sheetName val="gVL"/>
      <sheetName val="B-B"/>
      <sheetName val="Lç_khoan_LK1"/>
      <sheetName val="Sheet2"/>
      <sheetName val="KT(D-D)"/>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SILICATE"/>
      <sheetName val="IBASE"/>
      <sheetName val="Control"/>
      <sheetName val="THVATTU"/>
      <sheetName val="MTL$-INTER"/>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TH VL, NC, DDHT Thanhphuoc"/>
      <sheetName val="gVL"/>
      <sheetName val="Du_lieu"/>
      <sheetName val="dongia (2)"/>
      <sheetName val="gtrinh"/>
      <sheetName val="lam-moi"/>
      <sheetName val="chitiet"/>
      <sheetName val="giathanh1"/>
      <sheetName val="DONGIA"/>
      <sheetName val="thao-go"/>
      <sheetName val="#REF"/>
      <sheetName val="TH XL"/>
      <sheetName val="sat"/>
      <sheetName val="ptvt"/>
      <sheetName val="TONG HOP VL-NC"/>
      <sheetName val="TK"/>
      <sheetName val="CBKC-110"/>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kstk"/>
      <sheetName val="Chi tiet VL-NC-MTC"/>
      <sheetName val="chitimc"/>
      <sheetName val="Gia"/>
      <sheetName val="th dt dz&amp;tba shoa"/>
      <sheetName val="Chiet tinh cong to"/>
      <sheetName val="CTFS"/>
      <sheetName val="MTL$-INTER"/>
      <sheetName val="Thang 01"/>
      <sheetName val="Thang 02"/>
      <sheetName val="Thang 03"/>
      <sheetName val="Thang 04"/>
      <sheetName val="Thang 05"/>
      <sheetName val="Thang 06"/>
      <sheetName val="XL4Test5"/>
      <sheetName val="Tongke"/>
      <sheetName val="ChiTietDZ"/>
      <sheetName val="VuaBT"/>
      <sheetName val="CT35"/>
      <sheetName val="CPVCBX"/>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Lç_khoan_LK1"/>
      <sheetName val="TH_VL,_NC,_DDHT_Thanhphuoc"/>
      <sheetName val="TONG_HOP_VL-NC"/>
      <sheetName val="dongia_(2)"/>
      <sheetName val="TH_XL"/>
      <sheetName val="DU_TOAN"/>
      <sheetName val="khung_ten_TD"/>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Lç_khoan_LK11"/>
      <sheetName val="TH_VL,_NC,_DDHT_Thanhphuoc1"/>
      <sheetName val="TONG_HOP_VL-NC1"/>
      <sheetName val="dongia_(2)1"/>
      <sheetName val="TH_XL1"/>
      <sheetName val="DU_TOAN1"/>
      <sheetName val="khung_ten_TD1"/>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Lç_khoan_LK12"/>
      <sheetName val="TH_VL,_NC,_DDHT_Thanhphuoc2"/>
      <sheetName val="TONG_HOP_VL-NC2"/>
      <sheetName val="dongia_(2)2"/>
      <sheetName val="TH_XL2"/>
      <sheetName val="DU_TOAN2"/>
      <sheetName val="khung_ten_TD2"/>
      <sheetName val="Giai trinh"/>
      <sheetName val="du_lieu_du_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_REF_"/>
      <sheetName val="CTNC"/>
      <sheetName val="CTVL"/>
      <sheetName val="vchu?en"/>
      <sheetName val="gVL"/>
      <sheetName val="thop`toan"/>
      <sheetName val="gia vt,nc,may"/>
      <sheetName val="BK04"/>
      <sheetName val="vchu_en"/>
      <sheetName val="vt2_x0000__x0000_1"/>
      <sheetName val="vt2??1"/>
      <sheetName val="GT_THu_hoi"/>
      <sheetName val="n_cong"/>
      <sheetName val="ctdg"/>
      <sheetName val="vt2"/>
      <sheetName val="ctBT"/>
      <sheetName val="SILICATE"/>
      <sheetName val="vt2__1"/>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Gia"/>
      <sheetName val="XL4Poppy"/>
      <sheetName val="BK-C T"/>
      <sheetName val="TH VL, NC, DDHT Thanhphuoc"/>
      <sheetName val="Chiet tinh cong to"/>
      <sheetName val="CTFS"/>
      <sheetName val="Chiet tinh 0,4KV"/>
      <sheetName val="MTO REV.0"/>
      <sheetName val="Sheet1"/>
      <sheetName val="Sheet2"/>
      <sheetName val="Sheet3"/>
      <sheetName val="giathanh1"/>
      <sheetName val="CHITIET VL-NC-TT-3p"/>
      <sheetName val="VCV-BE-TONG"/>
      <sheetName val="dongia (2)"/>
      <sheetName val="chitimc"/>
      <sheetName val="Vat tu"/>
      <sheetName val="klbtong"/>
      <sheetName val="TTTr"/>
    </sheetNames>
    <sheetDataSet>
      <sheetData sheetId="0" refreshError="1"/>
      <sheetData sheetId="1" refreshError="1">
        <row r="8">
          <cell r="B8" t="str">
            <v>Bª t«ng M100</v>
          </cell>
          <cell r="C8" t="str">
            <v>M3</v>
          </cell>
          <cell r="D8">
            <v>1</v>
          </cell>
          <cell r="E8">
            <v>0</v>
          </cell>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v>0</v>
          </cell>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v>0</v>
          </cell>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v>0</v>
          </cell>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v>0</v>
          </cell>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v>0</v>
          </cell>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v>0</v>
          </cell>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v>0</v>
          </cell>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v>0</v>
          </cell>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v>0</v>
          </cell>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v>0</v>
          </cell>
          <cell r="D38">
            <v>0</v>
          </cell>
          <cell r="E38">
            <v>0</v>
          </cell>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v>0</v>
          </cell>
          <cell r="D46">
            <v>0</v>
          </cell>
          <cell r="E46">
            <v>0</v>
          </cell>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v>0</v>
          </cell>
          <cell r="D54">
            <v>0</v>
          </cell>
          <cell r="E54">
            <v>0</v>
          </cell>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v>0</v>
          </cell>
          <cell r="D62">
            <v>0</v>
          </cell>
          <cell r="E62">
            <v>0</v>
          </cell>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v>0</v>
          </cell>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v>0</v>
          </cell>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v>0</v>
          </cell>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v>0</v>
          </cell>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cad vang"/>
      <sheetName val="TNBH??_x001f_[TKKT_15Alan1-dg.xls]tls"/>
      <sheetName val="KKKKKKKK"/>
      <sheetName val="TNBH_x0000_?_x001f_[TKKT_15Alan1-dg.xls]tls"/>
      <sheetName val="TH khoan ha_"/>
      <sheetName val="chiet tinh Khoan gia cofg"/>
      <sheetName val="chi tiet Kho`n GC+HTP"/>
      <sheetName val="BO"/>
      <sheetName val="TNBH_ͧ_x001f__TKKT_15Alan1-dg.xls_tls"/>
      <sheetName val="tc_Bia_TC_(3-"/>
      <sheetName val="TH_khoan_GC+@TP"/>
      <sheetName val="Dongia_khoan_gia_cong"/>
      <sheetName val="DongiaK_lap_TB"/>
      <sheetName val="ES\I_"/>
      <sheetName val="Mau_NT_cho_doy"/>
      <sheetName val="_TKKT_15Alan1-䡤g.xlsYPTDG"/>
      <sheetName val="Thuc thanh"/>
      <sheetName val="ၛTKKT_15Alan1-dg.xls_THKPTNANG"/>
      <sheetName val="[TKKT_15Alan1-dg.xls䁝GXL"/>
      <sheetName val="_TKKT_15Alan1-dg.xls䁝GXL"/>
      <sheetName val="chiet tGh khoan son "/>
      <sheetName val="caࡴ vaɮѧ"/>
      <sheetName val="TJGTXL05"/>
      <sheetName val="px#_x000a_tl"/>
      <sheetName val="BKTH"/>
      <sheetName val="nhap_xuat_ton"/>
      <sheetName val="373 ²?"/>
      <sheetName val="C䁑D"/>
      <sheetName val="dtct cau"/>
      <sheetName val="TONG_HOPVAT_TU_MO "/>
      <sheetName val="Don gia k?oan son "/>
      <sheetName val="[TKKT_15Alan1-?g.xlsYPTDG"/>
      <sheetName val="TNBH_?_x001f__TKKT_15Alan1-dg.xls_tls"/>
      <sheetName val="Da tmn?dung"/>
      <sheetName val="²??hoan GC+HTP"/>
      <sheetName val=" BTA"/>
      <sheetName val="D_x005f_x0014_CTQD"/>
      <sheetName val="_x005f_x0004_TCT22-46"/>
      <sheetName val="_x005f_x0007_XL"/>
      <sheetName val="_x005f_x0013_heet2"/>
      <sheetName val="Da_tan_dung3"/>
      <sheetName val="tong_hop3"/>
      <sheetName val="Bang chiet tinh TBA"/>
      <sheetName val="Da_tan_dung2"/>
      <sheetName val="tong_hop2"/>
      <sheetName val="phan_tich_DG2"/>
      <sheetName val="gia_vat_lieu2"/>
      <sheetName val="gia_xe_may2"/>
      <sheetName val="gia_nhan_cong2"/>
      <sheetName val="Tai_khoan2"/>
      <sheetName val="TM_Gach"/>
      <sheetName val="_ra_bang"/>
      <sheetName val="__________________±____________"/>
      <sheetName val="TNBH___x001f__TKKT_15Alan1-dg.xls_tls"/>
      <sheetName val="DMTK"/>
      <sheetName val="TVL"/>
      <sheetName val="NC"/>
      <sheetName val="de12"/>
      <sheetName val="_x0004__x0014_CTQD"/>
      <sheetName val="[TKKT_15Alan1-dg.xl۬_x0000_gia vat li"/>
      <sheetName val="TM_Gach2"/>
      <sheetName val="HM_bao_gia2"/>
      <sheetName val="phan_tich_DG3"/>
      <sheetName val="gia_vat_lieu3"/>
      <sheetName val="gia_xe_may3"/>
      <sheetName val="gia_nhan_cong3"/>
      <sheetName val="da_1x23"/>
      <sheetName val="cat_vang3"/>
      <sheetName val="TM_Gach3"/>
      <sheetName val="HM_bao_gia3"/>
      <sheetName val="BiaTong_Khoan3"/>
      <sheetName val="BiaT_K13"/>
      <sheetName val="TH_khoan_GC+H+L+S3"/>
      <sheetName val="TM_Khoan_HAN3"/>
      <sheetName val="TM_Khoan_GC3"/>
      <sheetName val="TM_Khoan_SON3"/>
      <sheetName val="tc_phan_tich_don_gia3"/>
      <sheetName val="tc_chi_tiet_TC3"/>
      <sheetName val="tc_chiet_tinh_TC3"/>
      <sheetName val="tc_Don_gia3"/>
      <sheetName val="tc_TH_-_TC3"/>
      <sheetName val="tc_Bia_TC_(3)3"/>
      <sheetName val="chi_tiet_khoan_son3"/>
      <sheetName val="chiet_tinh_khoan_son_3"/>
      <sheetName val="Don_gia_khoan_son_3"/>
      <sheetName val="TH_khoan_son3"/>
      <sheetName val="SS_Sgianh3"/>
      <sheetName val="chi_tiet_Khoan_GC+HTP3"/>
      <sheetName val="chiet_tinh_Khoan_GC+HTP3"/>
      <sheetName val="Dongiakhoan_GC+HTP3"/>
      <sheetName val="TH_khoan_GC+HTP3"/>
      <sheetName val="chi_tiet_Khoan_gia_cong3"/>
      <sheetName val="chiet_tinh_Khoan_gia_cong3"/>
      <sheetName val="Don_gia_khoan_gia_cong3"/>
      <sheetName val="TH_khoan_gia_cong3"/>
      <sheetName val="chi_tiet_Khoan_Han3"/>
      <sheetName val="chiet_tinh_Khoan_Han3"/>
      <sheetName val="TH_khoan_han3"/>
      <sheetName val="chi_tiet_K_lap_TB3"/>
      <sheetName val="chiet_tinh_K_lap_TB3"/>
      <sheetName val="Dongia_K_lap_TB3"/>
      <sheetName val="TH_K_lap_TB3"/>
      <sheetName val="Tai_khoan3"/>
      <sheetName val="TIEN_L3"/>
      <sheetName val="bang_3"/>
      <sheetName val="373_e63"/>
      <sheetName val="372_e63"/>
      <sheetName val="373_e43"/>
      <sheetName val="Mau_NT_cho_doi3"/>
      <sheetName val="THDG-_Nha_VS3"/>
      <sheetName val="THDG-_Mong_thiet_bi3"/>
      <sheetName val="Tong_hop_phan_bo_nhien_lieu2"/>
      <sheetName val="XD_Ninh_Quang2"/>
      <sheetName val="PB_chi_tiet2"/>
      <sheetName val="tong_hop_phan_bo_nhien_lieu_2"/>
      <sheetName val="ESTI_3"/>
      <sheetName val="TH_DZ352"/>
      <sheetName val="duc_da3"/>
      <sheetName val="A_Tam3"/>
      <sheetName val="A_To3"/>
      <sheetName val="a_thanh_da3"/>
      <sheetName val="co_nguyen3"/>
      <sheetName val="lap_thinh3"/>
      <sheetName val="xe_ui_ly3"/>
      <sheetName val="xe_cuoc_Dat3"/>
      <sheetName val="vc_xe_ben3"/>
      <sheetName val="van_chuyen3"/>
      <sheetName val="vtu_3"/>
      <sheetName val="chi_phi_khac3"/>
      <sheetName val="vtu_le_3"/>
      <sheetName val="vtu_l0n3"/>
      <sheetName val="TONG_HOPVAT_TU_MOI3"/>
      <sheetName val="QUYET_TOAN_3"/>
      <sheetName val="tong_hgp2"/>
      <sheetName val="[TKKT_15Alan1-dg_xlsYPTDG2"/>
      <sheetName val="[TKKT_15Alan1-dg_xls࡝DTCTNÀNG2"/>
      <sheetName val="_TKKT_15Alan1-dg_xls࡝DTCTNÀNG2"/>
      <sheetName val="_TKKT_15Alan1-dg_xlsYPTDG2"/>
      <sheetName val="Gia_KS2"/>
      <sheetName val="cat_vaɮѧ2"/>
      <sheetName val="GT_KQ2"/>
      <sheetName val="GT_NS2"/>
      <sheetName val="cat_va??2"/>
      <sheetName val="to_ghoptt2"/>
      <sheetName val="cat_va__2"/>
      <sheetName val="chiet_tifh_khoan_son_1"/>
      <sheetName val="TNBHͧ[TKKT_15Alan1-dg_xls]tls"/>
      <sheetName val="EE_(3)1"/>
      <sheetName val="[TKKT_15Alan1-dg_xls?DTCTNÀNG1"/>
      <sheetName val="TH_khoan_ha"/>
      <sheetName val="Don_gia_kꦤoan_son_1"/>
      <sheetName val="Lç_khoan_LK11"/>
      <sheetName val="[TKKT_15Alan1-䡤g_xlsYPTDG1"/>
      <sheetName val="_TKKT_15Alan1-dg_xls?DTCTNÀNG1"/>
      <sheetName val="TH_khoan_ha?1"/>
      <sheetName val="TNBH?ͧ[TKKT_15Alan1-dg_xls]tls"/>
      <sheetName val="chiet_tinh_Khoan_gib_cong1"/>
      <sheetName val="_TKKT_15Alan1-dg_xls_DTCTNÀNG1"/>
      <sheetName val="TH_VL,_NC,_DDHT_Thanhphuoc1"/>
      <sheetName val="373_²"/>
      <sheetName val="ESUI_1"/>
      <sheetName val="chi_ðhi_khac1"/>
      <sheetName val="chi_tiet_Khoan_GB+HTP1"/>
      <sheetName val="Tai_khgan1"/>
      <sheetName val="²hoan_GC+HTP"/>
      <sheetName val="dtct_cong1"/>
      <sheetName val="TH_khoan`han1"/>
      <sheetName val="chiet_tinh_Khoan_gia_cono1"/>
      <sheetName val="Da_tmndung"/>
      <sheetName val="Trabang"/>
      <sheetName val="_TKKT_1Alan1-dg_xlsYPTDG"/>
      <sheetName val="[TKKT_15Alan1-dg_xlsࠝDTCNÀNG"/>
      <sheetName val="_TKKT_15Alan1-dg_xls࡝DTCNÀNG"/>
      <sheetName val="THkhoan_son"/>
      <sheetName val="TONG_HOPVAT_TU_MO_1"/>
      <sheetName val="da_1x22"/>
      <sheetName val="cat_vang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 val="chiet_tinh_K_lap_TB2"/>
      <sheetName val="Dongia_K_lap_TB2"/>
      <sheetName val="TH_K_lap_TB2"/>
      <sheetName val="TIEN_L2"/>
      <sheetName val="bang_2"/>
      <sheetName val="373_e62"/>
      <sheetName val="372_e62"/>
      <sheetName val="373_e42"/>
      <sheetName val="Mau_NT_cho_doi2"/>
      <sheetName val="THDG-_Nha_VS2"/>
      <sheetName val="THDG-_Mong_thiet_bi2"/>
      <sheetName val="Tong_hop_phan_bo_nhien_lieu1"/>
      <sheetName val="XD_Ninh_Quang1"/>
      <sheetName val="PB_chi_tiet1"/>
      <sheetName val="tong_hop_phan_bo_nhien_lieu_1"/>
      <sheetName val="ESTI_2"/>
      <sheetName val="TH_DZ351"/>
      <sheetName val="duc_da2"/>
      <sheetName val="A_Tam2"/>
      <sheetName val="A_To2"/>
      <sheetName val="a_thanh_da2"/>
      <sheetName val="co_nguyen2"/>
      <sheetName val="lap_thinh2"/>
      <sheetName val="xe_ui_ly2"/>
      <sheetName val="xe_cuoc_Dat2"/>
      <sheetName val="vc_xe_ben2"/>
      <sheetName val="van_chuyen2"/>
      <sheetName val="vtu_2"/>
      <sheetName val="chi_phi_khac2"/>
      <sheetName val="vtu_le_2"/>
      <sheetName val="vtu_l0n2"/>
      <sheetName val="TONG_HOPVAT_TU_MOI2"/>
      <sheetName val="QUYET_TOAN_2"/>
      <sheetName val="tong_hgp1"/>
      <sheetName val="Level Checking Form(cat)"/>
      <sheetName val="Da tmn"/>
      <sheetName val="_HKP22-4&amp;"/>
      <sheetName val="TNBH_x005f_x0000_ͧ_x005f_x001f_[TKKT_15Alan"/>
      <sheetName val="_x005f_x000d_BTA"/>
      <sheetName val="TN"/>
      <sheetName val="[TKKT_15Alan1-dg.xls][TKKT_15Al"/>
      <sheetName val="ESTI琮"/>
      <sheetName val="Tong hop phan 瑢o n瑨ien lieu"/>
      <sheetName val="TM Ihoan GC"/>
      <sheetName val="HG_x0001_L3"/>
      <sheetName val="TH khoan ha"/>
      <sheetName val="_x0000__x0000__x0000__x0000__x0000__x0000__x0000__x0000_"/>
      <sheetName val="????±"/>
      <sheetName val="373 ²"/>
      <sheetName val="[TKKT_15Alan1-dg_xls?DTCTNÀNG"/>
      <sheetName val="_TKKT_15Alan1-dg_xls?DTCTNÀNG"/>
      <sheetName val="_TKKT_15Alan1-?g.xlsYPTDG"/>
      <sheetName val="[TKKT_15Alan1-dg_xlsYPTDG1"/>
      <sheetName val="[TKKT_15Alan1-dg_xls࡝DTCTNÀNG1"/>
      <sheetName val="_TKKT_15Alan1-dg_xls࡝DTCTNÀNG1"/>
      <sheetName val="_TKKT_15Alan1-dg_xlsYPTDG1"/>
      <sheetName val="Gia_KS1"/>
      <sheetName val="cat_vaɮѧ1"/>
      <sheetName val="GT_KQ1"/>
      <sheetName val="GT_NS1"/>
      <sheetName val="cat_va??1"/>
      <sheetName val="to_ghoptt1"/>
      <sheetName val="cat_va__1"/>
      <sheetName val="chiet_tifh_khoan_son_"/>
      <sheetName val="EE_(3)"/>
      <sheetName val="Don_gia_kꦤoan_son_"/>
      <sheetName val="Lç_khoan_LK1"/>
      <sheetName val="[TKKT_15Alan1-䡤g_xlsYPTDG"/>
      <sheetName val="TH_khoan_ha?"/>
      <sheetName val="chiet_tinh_Khoan_gib_cong"/>
      <sheetName val="_TKKT_15Alan1-dg_xls_DTCTNÀNG"/>
      <sheetName val="TH_VL,_NC,_DDHT_Thanhphuoc"/>
      <sheetName val="ESUI_"/>
      <sheetName val="chi_ðhi_khac"/>
      <sheetName val="chi_tiet_Khoan_GB+HTP"/>
      <sheetName val="Tai_khgan"/>
      <sheetName val="dtct_cong"/>
      <sheetName val="TH_khoan`han"/>
      <sheetName val="chiet_tinh_Khoan_gia_cono"/>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sheetData sheetId="473" refreshError="1"/>
      <sheetData sheetId="474" refreshError="1"/>
      <sheetData sheetId="475"/>
      <sheetData sheetId="476"/>
      <sheetData sheetId="477" refreshError="1"/>
      <sheetData sheetId="478" refreshError="1"/>
      <sheetData sheetId="479"/>
      <sheetData sheetId="480" refreshError="1"/>
      <sheetData sheetId="481"/>
      <sheetData sheetId="482"/>
      <sheetData sheetId="483" refreshError="1"/>
      <sheetData sheetId="484" refreshError="1"/>
      <sheetData sheetId="485"/>
      <sheetData sheetId="486"/>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sheetData sheetId="538"/>
      <sheetData sheetId="539" refreshError="1"/>
      <sheetData sheetId="540"/>
      <sheetData sheetId="541"/>
      <sheetData sheetId="542"/>
      <sheetData sheetId="543"/>
      <sheetData sheetId="544"/>
      <sheetData sheetId="545"/>
      <sheetData sheetId="546"/>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efreshError="1"/>
      <sheetData sheetId="738" refreshError="1"/>
      <sheetData sheetId="739" refreshError="1"/>
      <sheetData sheetId="740" refreshError="1"/>
      <sheetData sheetId="741" refreshError="1"/>
      <sheetData sheetId="742"/>
      <sheetData sheetId="743" refreshError="1"/>
      <sheetData sheetId="744" refreshError="1"/>
      <sheetData sheetId="745"/>
      <sheetData sheetId="746"/>
      <sheetData sheetId="747" refreshError="1"/>
      <sheetData sheetId="748" refreshError="1"/>
      <sheetData sheetId="749" refreshError="1"/>
      <sheetData sheetId="750"/>
      <sheetData sheetId="751" refreshError="1"/>
      <sheetData sheetId="752"/>
      <sheetData sheetId="753"/>
      <sheetData sheetId="754" refreshError="1"/>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ho (VNAM)"/>
      <sheetName val="Qnho (English)"/>
      <sheetName val="Sheet2"/>
      <sheetName val="Sheet3"/>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row r="129">
          <cell r="C129">
            <v>0.09</v>
          </cell>
          <cell r="D129">
            <v>8.7999999999999995E-2</v>
          </cell>
          <cell r="E129">
            <v>8.0699999999999994E-2</v>
          </cell>
          <cell r="F129">
            <v>7.2700000000000001E-2</v>
          </cell>
          <cell r="G129">
            <v>0.06</v>
          </cell>
          <cell r="H129">
            <v>5.0299999999999997E-2</v>
          </cell>
          <cell r="I129">
            <v>4.2299999999999997E-2</v>
          </cell>
          <cell r="J129">
            <v>3.5999999999999997E-2</v>
          </cell>
          <cell r="K129">
            <v>3.0700000000000002E-2</v>
          </cell>
          <cell r="L129">
            <v>2.7E-2</v>
          </cell>
          <cell r="M129">
            <v>2.4199999999999999E-2</v>
          </cell>
          <cell r="N129">
            <v>2.2499999999999999E-2</v>
          </cell>
          <cell r="O129">
            <v>2.18E-2</v>
          </cell>
          <cell r="P129">
            <v>1.8499999999999999E-2</v>
          </cell>
          <cell r="Q129">
            <v>1.4999999999999999E-2</v>
          </cell>
          <cell r="R129">
            <v>1.38E-2</v>
          </cell>
        </row>
        <row r="130">
          <cell r="C130">
            <v>7.9000000000000001E-2</v>
          </cell>
          <cell r="D130">
            <v>7.5499999999999998E-2</v>
          </cell>
          <cell r="E130">
            <v>7.0499999999999993E-2</v>
          </cell>
          <cell r="F130">
            <v>6.4699999999999994E-2</v>
          </cell>
          <cell r="G130">
            <v>5.5E-2</v>
          </cell>
          <cell r="H130">
            <v>4.6600000000000003E-2</v>
          </cell>
          <cell r="I130">
            <v>3.9699999999999999E-2</v>
          </cell>
          <cell r="J130">
            <v>3.44E-2</v>
          </cell>
          <cell r="K130">
            <v>2.9700000000000001E-2</v>
          </cell>
          <cell r="L130">
            <v>2.5999999999999999E-2</v>
          </cell>
          <cell r="M130">
            <v>2.3699999999999999E-2</v>
          </cell>
          <cell r="N130">
            <v>2.1999999999999999E-2</v>
          </cell>
          <cell r="O130">
            <v>2.1299999999999999E-2</v>
          </cell>
          <cell r="P130">
            <v>1.7500000000000002E-2</v>
          </cell>
          <cell r="Q130">
            <v>1.4200000000000001E-2</v>
          </cell>
          <cell r="R130">
            <v>1.34E-2</v>
          </cell>
        </row>
        <row r="131">
          <cell r="C131">
            <v>6.1400000000000003E-2</v>
          </cell>
          <cell r="D131">
            <v>6.0400000000000002E-2</v>
          </cell>
          <cell r="E131">
            <v>5.67E-2</v>
          </cell>
          <cell r="F131">
            <v>5.2699999999999997E-2</v>
          </cell>
          <cell r="G131">
            <v>4.5499999999999999E-2</v>
          </cell>
          <cell r="H131">
            <v>3.9600000000000003E-2</v>
          </cell>
          <cell r="I131">
            <v>3.4500000000000003E-2</v>
          </cell>
          <cell r="J131">
            <v>3.0300000000000001E-2</v>
          </cell>
          <cell r="K131">
            <v>2.7E-2</v>
          </cell>
          <cell r="L131">
            <v>2.4400000000000002E-2</v>
          </cell>
          <cell r="M131">
            <v>2.24E-2</v>
          </cell>
          <cell r="N131">
            <v>2.1399999999999999E-2</v>
          </cell>
          <cell r="O131">
            <v>2.0799999999999999E-2</v>
          </cell>
          <cell r="P131">
            <v>1.7000000000000001E-2</v>
          </cell>
          <cell r="Q131">
            <v>1.38E-2</v>
          </cell>
          <cell r="R131">
            <v>1.29E-2</v>
          </cell>
        </row>
        <row r="132">
          <cell r="C132">
            <v>5.1999999999999998E-2</v>
          </cell>
          <cell r="D132">
            <v>5.0999999999999997E-2</v>
          </cell>
          <cell r="E132">
            <v>4.87E-2</v>
          </cell>
          <cell r="F132">
            <v>4.5999999999999999E-2</v>
          </cell>
          <cell r="G132">
            <v>4.0599999999999997E-2</v>
          </cell>
          <cell r="H132">
            <v>3.5700000000000003E-2</v>
          </cell>
          <cell r="I132">
            <v>3.1699999999999999E-2</v>
          </cell>
          <cell r="J132">
            <v>2.8299999999999999E-2</v>
          </cell>
          <cell r="K132">
            <v>2.53E-2</v>
          </cell>
          <cell r="L132">
            <v>2.3199999999999998E-2</v>
          </cell>
          <cell r="M132">
            <v>2.1700000000000001E-2</v>
          </cell>
          <cell r="N132">
            <v>2.0500000000000001E-2</v>
          </cell>
          <cell r="O132">
            <v>1.9699999999999999E-2</v>
          </cell>
          <cell r="P132">
            <v>1.6500000000000001E-2</v>
          </cell>
          <cell r="Q132">
            <v>1.2999999999999999E-2</v>
          </cell>
          <cell r="R132">
            <v>1.2200000000000001E-2</v>
          </cell>
        </row>
        <row r="133">
          <cell r="C133">
            <v>4.1000000000000002E-2</v>
          </cell>
          <cell r="D133">
            <v>4.0399999999999998E-2</v>
          </cell>
          <cell r="E133">
            <v>3.8699999999999998E-2</v>
          </cell>
          <cell r="F133">
            <v>3.6499999999999998E-2</v>
          </cell>
          <cell r="G133">
            <v>3.27E-2</v>
          </cell>
          <cell r="H133">
            <v>2.9499999999999998E-2</v>
          </cell>
          <cell r="I133">
            <v>2.6499999999999999E-2</v>
          </cell>
          <cell r="J133">
            <v>2.4299999999999999E-2</v>
          </cell>
          <cell r="K133">
            <v>2.2200000000000001E-2</v>
          </cell>
          <cell r="L133">
            <v>2.07E-2</v>
          </cell>
          <cell r="M133">
            <v>1.9699999999999999E-2</v>
          </cell>
          <cell r="N133">
            <v>1.8800000000000001E-2</v>
          </cell>
          <cell r="O133">
            <v>1.8499999999999999E-2</v>
          </cell>
          <cell r="P133">
            <v>1.5299999999999999E-2</v>
          </cell>
          <cell r="Q133">
            <v>1.2E-2</v>
          </cell>
          <cell r="R133">
            <v>1.15E-2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ÿhaoÿgo"/>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BK-C T"/>
      <sheetName val="Balance Sheet"/>
      <sheetName val="NC Dai su Phu kien"/>
      <sheetName val="ru4Test5"/>
      <sheetName val="Hý_ng d_n"/>
      <sheetName val="Sheet4"/>
      <sheetName val="KHAU TRU 6%"/>
      <sheetName val="TRUY LUONG 350000"/>
      <sheetName val="00000001"/>
      <sheetName val="T_x000f_NG HOP VL-NC TT"/>
      <sheetName val=""/>
      <sheetName val="____________J_DZ110K~1.XLS_THPD"/>
      <sheetName val="gvl_______________x0004________g____"/>
      <sheetName val="gvl?쉘ž?_x0004_?॔ǥ?쌄ž?O?J[DZ110K~1.XLS"/>
      <sheetName val="BK04"/>
      <sheetName val="gvl_x0000__x0000__x0000__x0000__x0000__x0000__x0000__x0000__x0000__x0000__x0000__x0000_?_x0000__x0004__x0000__x0000__x0000__x0000__x0000__x0000_?g_x0000__x0000__x0000__x0000_"/>
      <sheetName val="gvl??????????????_x0004_???????g????"/>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 val="Tbuoc thue)"/>
      <sheetName val="4.16-30"/>
      <sheetName val="Sheet10"/>
      <sheetName val="2.Them Gio"/>
      <sheetName val="6.1-15"/>
      <sheetName val="Dinh nghia"/>
      <sheetName val="TT_10KV"/>
      <sheetName val="gvl________________x0004_____________"/>
      <sheetName val="lam-moi_x0000__x0000__x0000__x0000__x0000__x0000__x0000__x0000__x0000__x0000_ _x0000_═Х_x0000__x0004__x0000__x0000__x0000__x0000__x0000__x0000_Х"/>
      <sheetName val="lam-moi_x0000__x0000__x0000__x0000__x0000__x0000__x0000__x0000__x0000__x0000__x0009__x0000_═Х_x0000__x0004__x0000__x0000__x0000__x0000__x0000__x0000_Х"/>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_CT1"/>
      <sheetName val="14_MMUS_GIUA_NHIP1"/>
      <sheetName val="4_HSPBngang1"/>
      <sheetName val="6_Tinh_tai1"/>
      <sheetName val="2_NSl1"/>
      <sheetName val="17_US_CHU_tho_a_b1"/>
      <sheetName val="15_MMUS_GOI1"/>
      <sheetName val="5_BANG_I1"/>
      <sheetName val="Du_bao_LL_xe1"/>
      <sheetName val="K_Tra_do_vong_dan_hoi1"/>
      <sheetName val="Tinh_truot1"/>
      <sheetName val="Tinh_Keo_uon1"/>
      <sheetName val="Cac_bang_tra1"/>
      <sheetName val="GDMN_11"/>
      <sheetName val="GDMN_21"/>
      <sheetName val="GDMN_31"/>
      <sheetName val="GDMN_41"/>
      <sheetName val="GDMN_51"/>
      <sheetName val="GDTH_11"/>
      <sheetName val="GDTH_21"/>
      <sheetName val="GDTH_31"/>
      <sheetName val="GDTH_41"/>
      <sheetName val="GDTH_51"/>
      <sheetName val="THCS_11"/>
      <sheetName val="THCS_21"/>
      <sheetName val="THCS_31"/>
      <sheetName val="THCS_41"/>
      <sheetName val="THCS_51"/>
      <sheetName val="THCS_61"/>
      <sheetName val="THPT_11"/>
      <sheetName val="THPT_21"/>
      <sheetName val="THPT_31"/>
      <sheetName val="THPT_41"/>
      <sheetName val="THPT_51"/>
      <sheetName val="Tong hop"/>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CHITIE_VL-NC-T_-1p"/>
      <sheetName val="CHITIET_L-NC"/>
      <sheetName val="C"/>
      <sheetName val="KPC-BD_"/>
      <sheetName val="TH_DZ35"/>
      <sheetName val="kinh_phí_XD"/>
      <sheetName val="J[DZ110K~1_XLS]THPD"/>
      <sheetName val="????????????J[DZ110K~1_XLS]THPD"/>
      <sheetName val="gvl____________?_______?g____"/>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THPT_61"/>
      <sheetName val="DH,CD,THCN_11"/>
      <sheetName val="DH,CD,THCN_21"/>
      <sheetName val="KKKKKKKK"/>
      <sheetName val="DH,CD,THCN_31"/>
      <sheetName val="GDKCQ_11"/>
      <sheetName val="GDKCQ_21"/>
      <sheetName val="DM_tt_van_DZ_35_kV1"/>
      <sheetName val="Hoá_Đơn_NV1"/>
      <sheetName val="Son_Tay1"/>
      <sheetName val="Hoa_Binh1"/>
      <sheetName val="Thuong_Tin1"/>
      <sheetName val="Vang_Lai1"/>
      <sheetName val="Tong_Xuat1"/>
      <sheetName val="Tong_Nhap1"/>
      <sheetName val="Nhap_Xuat_Ton1"/>
      <sheetName val="Ton_Kho_Ban_Giao_Chi_Oanh1"/>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gvl???_x0004_??g???O?J[DZ110K~1.XLS"/>
      <sheetName val="Hư໛ng dẫn"/>
      <sheetName val="LKVLWCK_HT_GD1"/>
      <sheetName val="DE tu fan"/>
      <sheetName val="Dong hop 1"/>
      <sheetName val="ITB COST"/>
      <sheetName val="t? h?p"/>
      <sheetName val="gvl_x005f_x0000_쉘ž_x005f_x0000__x005f_x0004__x000"/>
      <sheetName val="TONG_x005f_x000b_E3p "/>
      <sheetName val="CHITIE_x005f_x0004_ VL-NC-_x005f_x0004_T -1"/>
      <sheetName val="CHITIET _x005f_x0016_L-NC"/>
      <sheetName val="_x005f_x0006_C"/>
      <sheetName val="KP_x005f_x0016_C-BD "/>
      <sheetName val="lam-moi_x0000__x0000__x0000__x0000__x0000__x0000__x0000__x0000__x0000__x0000__x0009__x0000_-?_x0000__x0004__x0000__x0000__x0000__x0000__x0000__x0000_??"/>
      <sheetName val="ctinh"/>
      <sheetName val="Solieutinh"/>
      <sheetName val="tra-vat-lieu"/>
      <sheetName val="CVT"/>
      <sheetName val="lam-moi_x0000__x0000__x0000__x0000__x0000__x0000__x0000__x0000__x0000__x0000_ _x0000_-?_x0000__x0004__x0000__x0000__x0000__x0000__x0000__x0000_??"/>
      <sheetName val="So_xuat_hang_Nuoc1"/>
      <sheetName val="PL"/>
      <sheetName val="gvl____________?ž__x0004_______?g____"/>
      <sheetName val="DG-LAP6"/>
      <sheetName val="XN54"/>
      <sheetName val="THCONG."/>
      <sheetName val="Data"/>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226521</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Don gia"/>
      <sheetName val="Analysis"/>
      <sheetName val="C-C"/>
      <sheetName val="D-D"/>
      <sheetName val="13.BANG CT"/>
      <sheetName val="14.MMUS GIUA NHIP"/>
      <sheetName val="4.HSPBngang"/>
      <sheetName val="6.Tinh tai"/>
      <sheetName val="2 NSl"/>
      <sheetName val="17.US CHU tho a_b"/>
      <sheetName val="15.MMUS GOI"/>
      <sheetName val="5.BANG I"/>
      <sheetName val="chitimc"/>
      <sheetName val="A6,MAY"/>
      <sheetName val="DG"/>
      <sheetName val="Sheet1"/>
      <sheetName val="Xuly Data"/>
      <sheetName val="NSL"/>
      <sheetName val="Sheet3"/>
      <sheetName val="tra-vat-lieu"/>
      <sheetName val="DG "/>
      <sheetName val="KH-Q1,Q2,01"/>
      <sheetName val="Du_lieu"/>
      <sheetName val="gvl"/>
      <sheetName val="XXXXXXX_x0018_"/>
      <sheetName val="SILICATE"/>
      <sheetName val="GTXL1"/>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Mo M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Vchuyen"/>
      <sheetName val="THQT Dz10kv;0,4kV;TBA"/>
      <sheetName val="Thuyet minh"/>
      <sheetName val="Sheet1"/>
    </sheetNames>
    <sheetDataSet>
      <sheetData sheetId="0" refreshError="1"/>
      <sheetData sheetId="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s>
    <sheetDataSet>
      <sheetData sheetId="0" refreshError="1"/>
      <sheetData sheetId="1" refreshError="1"/>
      <sheetData sheetId="2" refreshError="1"/>
      <sheetData sheetId="3" refreshError="1"/>
      <sheetData sheetId="4" refreshError="1">
        <row r="6">
          <cell r="F6">
            <v>174949.25714285712</v>
          </cell>
        </row>
        <row r="18">
          <cell r="F18">
            <v>4545576.3809523806</v>
          </cell>
        </row>
        <row r="19">
          <cell r="F19">
            <v>4745576.3809523806</v>
          </cell>
        </row>
        <row r="20">
          <cell r="F20">
            <v>6545.5763809523805</v>
          </cell>
        </row>
        <row r="22">
          <cell r="F22">
            <v>1160576.3809523811</v>
          </cell>
        </row>
        <row r="58">
          <cell r="F58">
            <v>1020</v>
          </cell>
        </row>
      </sheetData>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
          <cell r="A15" t="b">
            <v>1</v>
          </cell>
        </row>
      </sheetData>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s>
    <sheetDataSet>
      <sheetData sheetId="0"/>
      <sheetData sheetId="1">
        <row r="9">
          <cell r="E9">
            <v>3</v>
          </cell>
        </row>
        <row r="10">
          <cell r="E10">
            <v>0.5</v>
          </cell>
        </row>
      </sheetData>
      <sheetData sheetId="2"/>
      <sheetData sheetId="3"/>
      <sheetData sheetId="4"/>
      <sheetData sheetId="5"/>
      <sheetData sheetId="6"/>
      <sheetData sheetId="7"/>
      <sheetData sheetId="8"/>
      <sheetData sheetId="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u 2(3)"/>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JanÐ"/>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0_x0000_Ԁ_x0000_가"/>
      <sheetName val="tph AAHSTOT27"/>
      <sheetName val="TPH10x20"/>
      <sheetName val="TPH5x10"/>
      <sheetName val="TPH0x5"/>
      <sheetName val="TPHCVang"/>
      <sheetName val="TPHBDa"/>
      <sheetName val="TH VL, NC, DDHT Thanhphuoc"/>
      <sheetName val="Janp"/>
      <sheetName val="Jan°"/>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KHTTSP"/>
      <sheetName val="K"/>
      <sheetName val="Analysis"/>
      <sheetName val="C-C"/>
      <sheetName val="D-D"/>
      <sheetName val="QG"/>
      <sheetName val="Bang luong _x0011_"/>
      <sheetName val="Check C"/>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Sheet2 (&quot;)"/>
      <sheetName val="THV CHI 6"/>
      <sheetName val="27+500-700.4(k85)"/>
      <sheetName val="n`nh"/>
      <sheetName val="kinh phí XD"/>
      <sheetName val="PNT-QUOT-#3"/>
      <sheetName val="DGXDC_x0008_"/>
      <sheetName val="0"/>
      <sheetName val="Nguồn"/>
      <sheetName val="KH-200_x0005_"/>
      <sheetName val="KH-200"/>
      <sheetName val="B"/>
      <sheetName val="C"/>
      <sheetName val="D"/>
      <sheetName val="F"/>
      <sheetName val="G"/>
      <sheetName val="I"/>
      <sheetName val="L"/>
      <sheetName val="M"/>
      <sheetName val="N"/>
      <sheetName val="O"/>
      <sheetName val="P"/>
      <sheetName val="S"/>
      <sheetName val="U"/>
      <sheetName val="T"/>
      <sheetName val="XNT"/>
      <sheetName val="BBKKT11"/>
      <sheetName val="DGchitiet "/>
      <sheetName val="기계시공"/>
      <sheetName val="Level"/>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20.9.05"/>
      <sheetName val="Thanh toan"/>
      <sheetName val="B11B"/>
      <sheetName val="B11C"/>
      <sheetName val="B 11D "/>
      <sheetName val="LM"/>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Purchase Order"/>
      <sheetName val="Customize Your Purchase Order"/>
      <sheetName val="Comparison"/>
      <sheetName val="A .Building  "/>
      <sheetName val="Qty-(Arc )"/>
      <sheetName val="GHKII"/>
      <sheetName val="TH K II"/>
      <sheetName val="TH K I"/>
      <sheetName val="phieu-dgio"/>
      <sheetName val="Electrical Breakdown"/>
      <sheetName val="Ki泺m tra DS thue GTGT"/>
      <sheetName val="27+740-820.3(k95)"/>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AT_5"/>
      <sheetName val="단면가정"/>
      <sheetName val="ITB COST"/>
      <sheetName val="costing_CV"/>
      <sheetName val="costing_ESDV"/>
      <sheetName val="costing_FE"/>
      <sheetName val="costing_Misc"/>
      <sheetName val="costing_MOV"/>
      <sheetName val="costing_Press"/>
      <sheetName val="표지"/>
      <sheetName val="BU6-_x0005_"/>
      <sheetName val="TB-내역서"/>
      <sheetName val="w't table"/>
      <sheetName val="Y-WORK"/>
      <sheetName val="기계锼_x0013_"/>
      <sheetName val="기계ᰖ〚"/>
      <sheetName val="기계灼_x0013_"/>
      <sheetName val="DMVT1 (2)"/>
      <sheetName val="DTGG1"/>
      <sheetName val="DTBB1"/>
      <sheetName val="DTK1"/>
      <sheetName val="TH1"/>
      <sheetName val="DMVT1"/>
      <sheetName val="LB"/>
      <sheetName val="Chiet tinh 6at lieu "/>
      <sheetName val="gia vat ,ieu"/>
      <sheetName val="Annual_CFs_Asset"/>
      <sheetName val="COT"/>
      <sheetName val="MONG"/>
      <sheetName val="Liệt kê"/>
      <sheetName val="CLVC"/>
      <sheetName val="CPcttam"/>
      <sheetName val="CPTB"/>
      <sheetName val="WH-CPTP,Todoi"/>
      <sheetName val="van phong Quy 1"/>
      <sheetName val="Cong ty Quy 1"/>
      <sheetName val="Quantity"/>
      <sheetName val="Keothep"/>
      <sheetName val="Re-bar"/>
      <sheetName val="Gia tr?"/>
      <sheetName val="Ki??m tra DS thue GTGT"/>
      <sheetName val="Thuong dip nhan danh hieu AHL?"/>
      <sheetName val="ND13-1_x0013_+334"/>
      <sheetName val="Sheet耵"/>
      <sheetName val="26+960-27+150.5(k95!"/>
      <sheetName val="TH du toanþ"/>
      <sheetName val="CDԀ"/>
      <sheetName val="TH du toan¸"/>
      <sheetName val="TH du toann"/>
      <sheetName val="Assumptions"/>
      <sheetName val="Gia"/>
      <sheetName val="C45A-BÈ"/>
      <sheetName val="dtxl"/>
      <sheetName val="Dchinh(chinhthuc)"/>
      <sheetName val="THDÃ"/>
      <sheetName val="THD_x0010_"/>
      <sheetName val="THDm"/>
      <sheetName val="THD_x0008_"/>
      <sheetName val="CỘT HỐ PIT"/>
      <sheetName val="COMP"/>
      <sheetName val="HS"/>
      <sheetName val="ctbetong"/>
      <sheetName val="Main"/>
      <sheetName val="SL"/>
      <sheetName val="DF"/>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Y_WORK"/>
      <sheetName val="??-BLDG"/>
      <sheetName val="Jan"/>
      <sheetName val="Dulieu"/>
      <sheetName val="ﾃｽﾄﾃﾞｰﾀ一覧"/>
      <sheetName val="Cước CG"/>
      <sheetName val="gia tri theo phong"/>
      <sheetName val="PS-Labour_M"/>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TONG HOP VL-NC"/>
      <sheetName val="DM 67"/>
      <sheetName val="gia vt,nc,may"/>
      <sheetName val="To declare"/>
      <sheetName val="MAIN GATE HOUSE"/>
      <sheetName val="CT Thang Mo"/>
      <sheetName val="CT  PL"/>
      <sheetName val="Buy vs. Lease Car"/>
      <sheetName val="Du lieu"/>
      <sheetName val="DG Cong C1,C2,C3,C4,C5"/>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Tþ"/>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Structure data"/>
      <sheetName val=" 03"/>
      <sheetName val="06"/>
      <sheetName val="07"/>
      <sheetName val="08"/>
      <sheetName val="09"/>
      <sheetName val="de xuat ket cau"/>
      <sheetName val="計算条件"/>
      <sheetName val="A6,MAY"/>
      <sheetName val="Phân tích hoàn thiện"/>
      <sheetName val="MAU Phân tích KC"/>
      <sheetName val="PL Vua (3)"/>
      <sheetName val="DATACOC"/>
      <sheetName val="DATA TV"/>
      <sheetName val="PN1"/>
      <sheetName val="PN1A"/>
      <sheetName val="PN2"/>
      <sheetName val="unitmass"/>
      <sheetName val="HH Bê tông cọc"/>
      <sheetName val="D1000"/>
      <sheetName val="D1500 LOẠI 1"/>
      <sheetName val="D1500 LOẠI 2"/>
      <sheetName val="D1500 LOẠI 3"/>
      <sheetName val="D1500 LOẠI 4"/>
      <sheetName val="SỐ LIỆU"/>
      <sheetName val="HH Bê tông cọc (2)"/>
      <sheetName val="Đơn Giá "/>
      <sheetName val="1.R18 BF"/>
      <sheetName val="F-B"/>
      <sheetName val="H-J"/>
      <sheetName val="6.External works-R18"/>
      <sheetName val="PRI-LS"/>
      <sheetName val="T_x0003__x0000_ong dip nhan dan"/>
      <sheetName val="Gia tr_"/>
      <sheetName val="Ki__m tra DS thue GTGT"/>
      <sheetName val="Thuong dip nhan danh hieu AHL_"/>
      <sheetName val="BIDDING-SUM"/>
      <sheetName val="Harga ME "/>
      <sheetName val="ESCON"/>
      <sheetName val="ThongKe"/>
      <sheetName val="TH_CPTB"/>
      <sheetName val="CP Khac cuoc VC"/>
      <sheetName val="CTG"/>
      <sheetName val="CFA Sumary"/>
      <sheetName val="PH 5"/>
      <sheetName val="30개월기준대비표 아랍택)"/>
      <sheetName val="총괄표 (2)"/>
      <sheetName val="project management"/>
      <sheetName val="Metode"/>
      <sheetName val="inter"/>
      <sheetName val="Project Brief"/>
      <sheetName val="T.KE CP1"/>
      <sheetName val="CBR"/>
      <sheetName val="NGAY THANG"/>
      <sheetName val="TIEN MAT"/>
      <sheetName val="BCDPS T05"/>
      <sheetName val="danh sach cty"/>
      <sheetName val="MD 1-&quot;"/>
      <sheetName val="HTSD6Lþ"/>
      <sheetName val="T1(T1)0_x0000_"/>
      <sheetName val="Caod_x0000_"/>
      <sheetName val="Caod_x0005_"/>
      <sheetName val="Caodþ"/>
      <sheetName val="datacot"/>
      <sheetName val="datamong"/>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BANRA"/>
      <sheetName val="Phan tich"/>
      <sheetName val="TinhGiaMTC"/>
      <sheetName val="TH MTC"/>
      <sheetName val="TH N.Cong"/>
      <sheetName val="TinhGiaNC"/>
      <sheetName val="Bang KL"/>
      <sheetName val="TH Vat tu"/>
      <sheetName val="Cong n"/>
      <sheetName val="TD"/>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sheetData sheetId="1497"/>
      <sheetData sheetId="1498"/>
      <sheetData sheetId="1499"/>
      <sheetData sheetId="1500"/>
      <sheetData sheetId="150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sheetData sheetId="1512"/>
      <sheetData sheetId="1513"/>
      <sheetData sheetId="1514"/>
      <sheetData sheetId="1515"/>
      <sheetData sheetId="1516"/>
      <sheetData sheetId="1517" refreshError="1"/>
      <sheetData sheetId="1518" refreshError="1"/>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refreshError="1"/>
      <sheetData sheetId="1571" refreshError="1"/>
      <sheetData sheetId="1572" refreshError="1"/>
      <sheetData sheetId="1573" refreshError="1"/>
      <sheetData sheetId="1574"/>
      <sheetData sheetId="1575"/>
      <sheetData sheetId="1576"/>
      <sheetData sheetId="1577" refreshError="1"/>
      <sheetData sheetId="1578" refreshError="1"/>
      <sheetData sheetId="1579"/>
      <sheetData sheetId="1580" refreshError="1"/>
      <sheetData sheetId="1581" refreshError="1"/>
      <sheetData sheetId="1582" refreshError="1"/>
      <sheetData sheetId="1583" refreshError="1"/>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refreshError="1"/>
      <sheetData sheetId="164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sheetData sheetId="1663"/>
      <sheetData sheetId="1664"/>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refreshError="1"/>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sheetData sheetId="280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refreshError="1"/>
      <sheetData sheetId="2827" refreshError="1"/>
      <sheetData sheetId="2828" refreshError="1"/>
      <sheetData sheetId="2829" refreshError="1"/>
      <sheetData sheetId="2830"/>
      <sheetData sheetId="2831"/>
      <sheetData sheetId="2832"/>
      <sheetData sheetId="2833"/>
      <sheetData sheetId="2834"/>
      <sheetData sheetId="2835"/>
      <sheetData sheetId="2836"/>
      <sheetData sheetId="2837"/>
      <sheetData sheetId="2838" refreshError="1"/>
      <sheetData sheetId="2839"/>
      <sheetData sheetId="2840"/>
      <sheetData sheetId="2841"/>
      <sheetData sheetId="2842"/>
      <sheetData sheetId="2843" refreshError="1"/>
      <sheetData sheetId="2844"/>
      <sheetData sheetId="2845"/>
      <sheetData sheetId="2846"/>
      <sheetData sheetId="2847"/>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sheetData sheetId="3035"/>
      <sheetData sheetId="3036"/>
      <sheetData sheetId="3037" refreshError="1"/>
      <sheetData sheetId="3038" refreshError="1"/>
      <sheetData sheetId="3039" refreshError="1"/>
      <sheetData sheetId="3040" refreshError="1"/>
      <sheetData sheetId="3041" refreshError="1"/>
      <sheetData sheetId="3042" refreshError="1"/>
      <sheetData sheetId="3043" refreshError="1"/>
      <sheetData sheetId="3044"/>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sheetData sheetId="3069"/>
      <sheetData sheetId="3070"/>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sheetData sheetId="3247"/>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sheetData sheetId="3315"/>
      <sheetData sheetId="3316"/>
      <sheetData sheetId="3317" refreshError="1"/>
      <sheetData sheetId="3318" refreshError="1"/>
      <sheetData sheetId="3319" refreshError="1"/>
      <sheetData sheetId="3320" refreshError="1"/>
      <sheetData sheetId="3321" refreshError="1"/>
      <sheetData sheetId="33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Cross @ead"/>
      <sheetName val="DATA"/>
      <sheetName val="DIALOG"/>
      <sheetName val="Macro1"/>
      <sheetName val="Tinh Keo uon"/>
      <sheetName val="Du bao LL xe"/>
      <sheetName val="K.Tra do vong dan hoi"/>
      <sheetName val="Tinh truot"/>
      <sheetName val="Cac bang tra"/>
      <sheetName val="About"/>
      <sheetName val="B-B"/>
      <sheetName val="Analysis"/>
      <sheetName val="C-C"/>
      <sheetName val="D-D"/>
      <sheetName val="GiaVL"/>
      <sheetName val="13.BANG CT"/>
      <sheetName val="14.MMUS GIUA NHIP"/>
      <sheetName val="4.HSPBngang"/>
      <sheetName val="6.Tinh tai"/>
      <sheetName val="2 NSl"/>
      <sheetName val="17.US CHU tho a_b"/>
      <sheetName val="15.MMUS GOI"/>
      <sheetName val="Sheet1"/>
      <sheetName val="Sheet2"/>
      <sheetName val="Sheet3"/>
      <sheetName val="Chiet tinh dz35"/>
      <sheetName val="LoaiDay"/>
      <sheetName val="Sec_Pier"/>
      <sheetName val="Cross_Head"/>
      <sheetName val="Sec_C_H"/>
      <sheetName val="Pile_Cap"/>
      <sheetName val="Sec_PC"/>
      <sheetName val="NoiLuc"/>
      <sheetName val="Tendon"/>
      <sheetName val="Main"/>
      <sheetName val="Toadocap"/>
      <sheetName val="Tra TTTD "/>
      <sheetName val="Input"/>
      <sheetName val="gVL"/>
      <sheetName val="TraTV"/>
      <sheetName val="KLThep"/>
    </sheetNames>
    <sheetDataSet>
      <sheetData sheetId="0" refreshError="1"/>
      <sheetData sheetId="1"/>
      <sheetData sheetId="2" refreshError="1"/>
      <sheetData sheetId="3" refreshError="1">
        <row r="6">
          <cell r="K6">
            <v>6</v>
          </cell>
        </row>
        <row r="13">
          <cell r="K13">
            <v>1.8</v>
          </cell>
        </row>
        <row r="21">
          <cell r="K21">
            <v>12.75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E230">
            <v>0</v>
          </cell>
        </row>
        <row r="231">
          <cell r="E231">
            <v>1.1000000000000001</v>
          </cell>
        </row>
        <row r="232">
          <cell r="E232">
            <v>0</v>
          </cell>
        </row>
        <row r="233">
          <cell r="E233">
            <v>1.1000000000000001</v>
          </cell>
        </row>
        <row r="234">
          <cell r="E234">
            <v>0</v>
          </cell>
        </row>
        <row r="235">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Sheet2"/>
      <sheetName val="Sheet3"/>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Gtable(19)"/>
    </sheetNames>
    <sheetDataSet>
      <sheetData sheetId="0">
        <row r="15">
          <cell r="A15" t="str">
            <v>DEFINENAME</v>
          </cell>
        </row>
      </sheetData>
      <sheetData sheetId="1"/>
      <sheetData sheetId="2">
        <row r="1">
          <cell r="A1" t="str">
            <v>NoiSuy-lll</v>
          </cell>
          <cell r="C1" t="str">
            <v>KtraXau</v>
          </cell>
          <cell r="D1" t="str">
            <v>Trave</v>
          </cell>
        </row>
      </sheetData>
      <sheetData sheetId="3">
        <row r="1">
          <cell r="A1" t="str">
            <v>TCT</v>
          </cell>
        </row>
      </sheetData>
      <sheetData sheetId="4">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s>
    <sheetDataSet>
      <sheetData sheetId="0"/>
      <sheetData sheetId="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D1025" t="str">
            <v>VËt liÖu kh¸c</v>
          </cell>
          <cell r="E1025" t="str">
            <v>%</v>
          </cell>
          <cell r="F1025">
            <v>1</v>
          </cell>
          <cell r="G1025">
            <v>433367</v>
          </cell>
          <cell r="H1025">
            <v>4334</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D1162" t="str">
            <v>a/ VËt liÖu</v>
          </cell>
          <cell r="H1162">
            <v>450702</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D1281" t="str">
            <v>c/ M¸y thi c«ng</v>
          </cell>
          <cell r="H1281">
            <v>31700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Abutment"/>
      <sheetName val="Work_Condition"/>
      <sheetName val="nhan cong"/>
      <sheetName val="Girder"/>
      <sheetName val="Sub-Comp_"/>
      <sheetName val="site_chart"/>
      <sheetName val="Org_chart"/>
      <sheetName val="Cost_Est_"/>
      <sheetName val="th_(2)"/>
      <sheetName val="ctTBA"/>
      <sheetName val="ma-pt"/>
      <sheetName val="W䁯rk-Condition"/>
      <sheetName val="Revised construction schedule"/>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K59"/>
  <sheetViews>
    <sheetView view="pageBreakPreview" zoomScale="70" zoomScaleNormal="70" zoomScaleSheetLayoutView="70" workbookViewId="0">
      <pane xSplit="2" ySplit="33" topLeftCell="C34" activePane="bottomRight" state="frozen"/>
      <selection activeCell="K42" sqref="K42"/>
      <selection pane="topRight" activeCell="K42" sqref="K42"/>
      <selection pane="bottomLeft" activeCell="K42" sqref="K42"/>
      <selection pane="bottomRight" activeCell="G55" sqref="G55"/>
    </sheetView>
  </sheetViews>
  <sheetFormatPr defaultColWidth="9.109375" defaultRowHeight="14.4" x14ac:dyDescent="0.3"/>
  <cols>
    <col min="1" max="1" width="5" style="282" customWidth="1"/>
    <col min="2" max="2" width="34.33203125" style="282" customWidth="1"/>
    <col min="3" max="3" width="12.109375" style="282" customWidth="1"/>
    <col min="4" max="4" width="12.21875" style="382" customWidth="1"/>
    <col min="5" max="5" width="9.44140625" style="382" customWidth="1"/>
    <col min="6" max="6" width="13.44140625" style="382" hidden="1" customWidth="1"/>
    <col min="7" max="7" width="12.109375" style="382" customWidth="1"/>
    <col min="8" max="8" width="12.88671875" style="382" customWidth="1"/>
    <col min="9" max="10" width="12.109375" style="382" customWidth="1"/>
    <col min="11" max="12" width="13.44140625" style="382" customWidth="1"/>
    <col min="13" max="13" width="13.44140625" style="382" hidden="1" customWidth="1"/>
    <col min="14" max="16" width="12.109375" style="382" customWidth="1"/>
    <col min="17" max="17" width="13" style="382" hidden="1" customWidth="1"/>
    <col min="18" max="18" width="11.77734375" style="382" customWidth="1"/>
    <col min="19" max="19" width="12.88671875" style="282" customWidth="1"/>
    <col min="20" max="20" width="12.33203125" style="282" customWidth="1"/>
    <col min="21" max="23" width="9.44140625" style="282" customWidth="1"/>
    <col min="24" max="24" width="9.44140625" style="383" customWidth="1"/>
    <col min="25" max="25" width="16.44140625" style="383" hidden="1" customWidth="1"/>
    <col min="26" max="26" width="17.109375" style="383" customWidth="1"/>
    <col min="27" max="27" width="17.21875" style="383" customWidth="1"/>
    <col min="28" max="28" width="9.44140625" style="282" bestFit="1" customWidth="1"/>
    <col min="29" max="29" width="14.44140625" style="282" customWidth="1"/>
    <col min="30" max="30" width="18.44140625" style="282" bestFit="1" customWidth="1"/>
    <col min="31" max="31" width="19.77734375" style="282" bestFit="1" customWidth="1"/>
    <col min="32" max="32" width="10.21875" style="282" bestFit="1" customWidth="1"/>
    <col min="33" max="33" width="17.77734375" style="282" customWidth="1"/>
    <col min="34" max="16384" width="9.109375" style="282"/>
  </cols>
  <sheetData>
    <row r="1" spans="1:31" ht="16.95" customHeight="1" x14ac:dyDescent="0.3">
      <c r="A1" s="580" t="s">
        <v>623</v>
      </c>
      <c r="B1" s="580"/>
      <c r="C1" s="580"/>
      <c r="D1" s="580"/>
      <c r="E1" s="580"/>
      <c r="F1" s="580"/>
      <c r="G1" s="580"/>
      <c r="H1" s="580"/>
      <c r="I1" s="580"/>
      <c r="J1" s="580"/>
      <c r="K1" s="580"/>
      <c r="L1" s="580"/>
      <c r="M1" s="580"/>
      <c r="N1" s="580"/>
      <c r="O1" s="580"/>
      <c r="P1" s="580"/>
      <c r="Q1" s="580"/>
      <c r="R1" s="580"/>
      <c r="S1" s="580"/>
      <c r="T1" s="580"/>
      <c r="U1" s="580"/>
      <c r="V1" s="580"/>
      <c r="W1" s="580"/>
      <c r="X1" s="580"/>
      <c r="Y1" s="460"/>
      <c r="Z1" s="460"/>
      <c r="AA1" s="460"/>
    </row>
    <row r="2" spans="1:31" ht="15.75" customHeight="1" x14ac:dyDescent="0.3">
      <c r="A2" s="581" t="s">
        <v>654</v>
      </c>
      <c r="B2" s="581"/>
      <c r="C2" s="581"/>
      <c r="D2" s="581"/>
      <c r="E2" s="581"/>
      <c r="F2" s="581"/>
      <c r="G2" s="581"/>
      <c r="H2" s="581"/>
      <c r="I2" s="581"/>
      <c r="J2" s="581"/>
      <c r="K2" s="581"/>
      <c r="L2" s="581"/>
      <c r="M2" s="581"/>
      <c r="N2" s="581"/>
      <c r="O2" s="581"/>
      <c r="P2" s="581"/>
      <c r="Q2" s="581"/>
      <c r="R2" s="581"/>
      <c r="S2" s="581"/>
      <c r="T2" s="581"/>
      <c r="U2" s="581"/>
      <c r="V2" s="581"/>
      <c r="W2" s="581"/>
      <c r="X2" s="581"/>
      <c r="Y2" s="461"/>
      <c r="Z2" s="461"/>
      <c r="AA2" s="461"/>
    </row>
    <row r="3" spans="1:31" ht="15.75" customHeight="1" x14ac:dyDescent="0.3">
      <c r="A3" s="581" t="s">
        <v>930</v>
      </c>
      <c r="B3" s="581"/>
      <c r="C3" s="581"/>
      <c r="D3" s="581"/>
      <c r="E3" s="581"/>
      <c r="F3" s="581"/>
      <c r="G3" s="581"/>
      <c r="H3" s="581"/>
      <c r="I3" s="581"/>
      <c r="J3" s="581"/>
      <c r="K3" s="581"/>
      <c r="L3" s="581"/>
      <c r="M3" s="581"/>
      <c r="N3" s="581"/>
      <c r="O3" s="581"/>
      <c r="P3" s="581"/>
      <c r="Q3" s="581"/>
      <c r="R3" s="581"/>
      <c r="S3" s="581"/>
      <c r="T3" s="581"/>
      <c r="U3" s="581"/>
      <c r="V3" s="581"/>
      <c r="W3" s="581"/>
      <c r="X3" s="581"/>
      <c r="Y3" s="454"/>
      <c r="Z3" s="454"/>
      <c r="AA3" s="454"/>
    </row>
    <row r="4" spans="1:31" ht="20.100000000000001" customHeight="1" x14ac:dyDescent="0.3">
      <c r="A4" s="283"/>
      <c r="B4" s="284"/>
      <c r="C4" s="284"/>
      <c r="D4" s="285"/>
      <c r="E4" s="285"/>
      <c r="F4" s="285"/>
      <c r="G4" s="285"/>
      <c r="H4" s="285"/>
      <c r="I4" s="285"/>
      <c r="J4" s="285"/>
      <c r="K4" s="285"/>
      <c r="L4" s="285"/>
      <c r="M4" s="285"/>
      <c r="N4" s="285"/>
      <c r="O4" s="285"/>
      <c r="P4" s="285"/>
      <c r="Q4" s="285"/>
      <c r="R4" s="285"/>
      <c r="S4" s="286"/>
      <c r="T4" s="286"/>
      <c r="U4" s="287"/>
      <c r="V4" s="582" t="s">
        <v>534</v>
      </c>
      <c r="W4" s="582"/>
      <c r="X4" s="582"/>
      <c r="Y4" s="288"/>
      <c r="Z4" s="287" t="s">
        <v>1</v>
      </c>
      <c r="AA4" s="288" t="s">
        <v>2</v>
      </c>
    </row>
    <row r="5" spans="1:31" ht="16.5" customHeight="1" x14ac:dyDescent="0.3">
      <c r="A5" s="583" t="s">
        <v>3</v>
      </c>
      <c r="B5" s="583" t="s">
        <v>4</v>
      </c>
      <c r="C5" s="586" t="s">
        <v>535</v>
      </c>
      <c r="D5" s="586"/>
      <c r="E5" s="586"/>
      <c r="F5" s="586"/>
      <c r="G5" s="586"/>
      <c r="H5" s="586"/>
      <c r="I5" s="586"/>
      <c r="J5" s="586"/>
      <c r="K5" s="586"/>
      <c r="L5" s="586"/>
      <c r="M5" s="586"/>
      <c r="N5" s="586"/>
      <c r="O5" s="586"/>
      <c r="P5" s="586"/>
      <c r="Q5" s="586"/>
      <c r="R5" s="586"/>
      <c r="S5" s="586"/>
      <c r="T5" s="583" t="s">
        <v>281</v>
      </c>
      <c r="U5" s="586" t="s">
        <v>151</v>
      </c>
      <c r="V5" s="586"/>
      <c r="W5" s="586"/>
      <c r="X5" s="586"/>
      <c r="Y5" s="223"/>
      <c r="Z5" s="595" t="s">
        <v>282</v>
      </c>
      <c r="AA5" s="595" t="s">
        <v>283</v>
      </c>
      <c r="AB5" s="594" t="s">
        <v>536</v>
      </c>
    </row>
    <row r="6" spans="1:31" ht="16.5" customHeight="1" x14ac:dyDescent="0.3">
      <c r="A6" s="584"/>
      <c r="B6" s="584"/>
      <c r="C6" s="587" t="s">
        <v>284</v>
      </c>
      <c r="D6" s="587"/>
      <c r="E6" s="587"/>
      <c r="F6" s="587"/>
      <c r="G6" s="588" t="s">
        <v>285</v>
      </c>
      <c r="H6" s="589"/>
      <c r="I6" s="589"/>
      <c r="J6" s="589"/>
      <c r="K6" s="589"/>
      <c r="L6" s="589"/>
      <c r="M6" s="590"/>
      <c r="N6" s="588" t="s">
        <v>537</v>
      </c>
      <c r="O6" s="589"/>
      <c r="P6" s="589"/>
      <c r="Q6" s="589"/>
      <c r="R6" s="589"/>
      <c r="S6" s="587" t="s">
        <v>538</v>
      </c>
      <c r="T6" s="584"/>
      <c r="U6" s="583" t="s">
        <v>286</v>
      </c>
      <c r="V6" s="583" t="s">
        <v>287</v>
      </c>
      <c r="W6" s="583" t="s">
        <v>288</v>
      </c>
      <c r="X6" s="583" t="s">
        <v>289</v>
      </c>
      <c r="Y6" s="583" t="s">
        <v>289</v>
      </c>
      <c r="Z6" s="596"/>
      <c r="AA6" s="596"/>
      <c r="AB6" s="594"/>
    </row>
    <row r="7" spans="1:31" ht="142.94999999999999" customHeight="1" x14ac:dyDescent="0.3">
      <c r="A7" s="585"/>
      <c r="B7" s="585"/>
      <c r="C7" s="223" t="s">
        <v>290</v>
      </c>
      <c r="D7" s="223" t="s">
        <v>539</v>
      </c>
      <c r="E7" s="223" t="s">
        <v>540</v>
      </c>
      <c r="F7" s="223"/>
      <c r="G7" s="223" t="s">
        <v>290</v>
      </c>
      <c r="H7" s="223" t="s">
        <v>541</v>
      </c>
      <c r="I7" s="223" t="s">
        <v>542</v>
      </c>
      <c r="J7" s="223" t="s">
        <v>543</v>
      </c>
      <c r="K7" s="223" t="s">
        <v>544</v>
      </c>
      <c r="L7" s="223" t="s">
        <v>545</v>
      </c>
      <c r="M7" s="223"/>
      <c r="N7" s="223" t="s">
        <v>290</v>
      </c>
      <c r="O7" s="223" t="s">
        <v>546</v>
      </c>
      <c r="P7" s="223" t="s">
        <v>653</v>
      </c>
      <c r="Q7" s="223" t="s">
        <v>547</v>
      </c>
      <c r="R7" s="223" t="s">
        <v>548</v>
      </c>
      <c r="S7" s="587"/>
      <c r="T7" s="585"/>
      <c r="U7" s="585"/>
      <c r="V7" s="585"/>
      <c r="W7" s="585"/>
      <c r="X7" s="585"/>
      <c r="Y7" s="585"/>
      <c r="Z7" s="597"/>
      <c r="AA7" s="597"/>
      <c r="AB7" s="594"/>
      <c r="AD7" s="289"/>
      <c r="AE7" s="290"/>
    </row>
    <row r="8" spans="1:31" s="293" customFormat="1" ht="33.6" x14ac:dyDescent="0.3">
      <c r="A8" s="291">
        <v>1</v>
      </c>
      <c r="B8" s="291">
        <v>2</v>
      </c>
      <c r="C8" s="291">
        <v>3</v>
      </c>
      <c r="D8" s="291" t="s">
        <v>292</v>
      </c>
      <c r="E8" s="291" t="s">
        <v>293</v>
      </c>
      <c r="F8" s="291" t="s">
        <v>294</v>
      </c>
      <c r="G8" s="291">
        <v>4</v>
      </c>
      <c r="H8" s="291" t="s">
        <v>295</v>
      </c>
      <c r="I8" s="291" t="s">
        <v>296</v>
      </c>
      <c r="J8" s="291" t="s">
        <v>297</v>
      </c>
      <c r="K8" s="291" t="s">
        <v>321</v>
      </c>
      <c r="L8" s="291" t="s">
        <v>322</v>
      </c>
      <c r="M8" s="291" t="s">
        <v>323</v>
      </c>
      <c r="N8" s="291">
        <v>5</v>
      </c>
      <c r="O8" s="291" t="s">
        <v>155</v>
      </c>
      <c r="P8" s="291" t="s">
        <v>298</v>
      </c>
      <c r="Q8" s="291"/>
      <c r="R8" s="291" t="s">
        <v>299</v>
      </c>
      <c r="S8" s="292">
        <v>6</v>
      </c>
      <c r="T8" s="292">
        <v>7</v>
      </c>
      <c r="U8" s="292" t="s">
        <v>300</v>
      </c>
      <c r="V8" s="292" t="s">
        <v>301</v>
      </c>
      <c r="W8" s="292" t="s">
        <v>549</v>
      </c>
      <c r="X8" s="292" t="s">
        <v>550</v>
      </c>
      <c r="Y8" s="292">
        <v>12</v>
      </c>
      <c r="Z8" s="292" t="s">
        <v>302</v>
      </c>
      <c r="AA8" s="292" t="s">
        <v>303</v>
      </c>
      <c r="AD8" s="294"/>
    </row>
    <row r="9" spans="1:31" ht="31.5" hidden="1" customHeight="1" x14ac:dyDescent="0.3">
      <c r="A9" s="295"/>
      <c r="B9" s="295" t="s">
        <v>14</v>
      </c>
      <c r="C9" s="295"/>
      <c r="D9" s="296"/>
      <c r="E9" s="296"/>
      <c r="F9" s="296"/>
      <c r="G9" s="296"/>
      <c r="H9" s="296"/>
      <c r="I9" s="296"/>
      <c r="J9" s="296"/>
      <c r="K9" s="296"/>
      <c r="L9" s="296"/>
      <c r="M9" s="296"/>
      <c r="N9" s="296"/>
      <c r="O9" s="296"/>
      <c r="P9" s="296"/>
      <c r="Q9" s="296"/>
      <c r="R9" s="296"/>
      <c r="S9" s="297" t="e">
        <f>S10+S11</f>
        <v>#REF!</v>
      </c>
      <c r="T9" s="297" t="e">
        <f>T10+T11</f>
        <v>#REF!</v>
      </c>
      <c r="U9" s="297"/>
      <c r="V9" s="297"/>
      <c r="W9" s="297"/>
      <c r="X9" s="298" t="e">
        <f t="shared" ref="X9:X14" si="0">T9/S9%</f>
        <v>#REF!</v>
      </c>
      <c r="Y9" s="298"/>
      <c r="Z9" s="298"/>
      <c r="AA9" s="298"/>
    </row>
    <row r="10" spans="1:31" ht="18" hidden="1" customHeight="1" x14ac:dyDescent="0.3">
      <c r="A10" s="268"/>
      <c r="B10" s="299" t="s">
        <v>15</v>
      </c>
      <c r="C10" s="299"/>
      <c r="D10" s="300"/>
      <c r="E10" s="300"/>
      <c r="F10" s="300"/>
      <c r="G10" s="300"/>
      <c r="H10" s="300"/>
      <c r="I10" s="300"/>
      <c r="J10" s="300"/>
      <c r="K10" s="300"/>
      <c r="L10" s="300"/>
      <c r="M10" s="300"/>
      <c r="N10" s="300"/>
      <c r="O10" s="300"/>
      <c r="P10" s="300"/>
      <c r="Q10" s="300"/>
      <c r="R10" s="300"/>
      <c r="S10" s="301" t="e">
        <f>S12+S36+S48-#REF!</f>
        <v>#REF!</v>
      </c>
      <c r="T10" s="301" t="e">
        <f>T12+T36+T48-#REF!</f>
        <v>#REF!</v>
      </c>
      <c r="U10" s="301"/>
      <c r="V10" s="301"/>
      <c r="W10" s="301"/>
      <c r="X10" s="302" t="e">
        <f t="shared" si="0"/>
        <v>#REF!</v>
      </c>
      <c r="Y10" s="302"/>
      <c r="Z10" s="302"/>
      <c r="AA10" s="302"/>
    </row>
    <row r="11" spans="1:31" ht="18" hidden="1" customHeight="1" x14ac:dyDescent="0.3">
      <c r="A11" s="268"/>
      <c r="B11" s="299" t="s">
        <v>16</v>
      </c>
      <c r="C11" s="299"/>
      <c r="D11" s="300"/>
      <c r="E11" s="300"/>
      <c r="F11" s="300"/>
      <c r="G11" s="300"/>
      <c r="H11" s="300"/>
      <c r="I11" s="300"/>
      <c r="J11" s="300"/>
      <c r="K11" s="300"/>
      <c r="L11" s="300"/>
      <c r="M11" s="300"/>
      <c r="N11" s="300"/>
      <c r="O11" s="300"/>
      <c r="P11" s="300"/>
      <c r="Q11" s="300"/>
      <c r="R11" s="300"/>
      <c r="S11" s="301" t="e">
        <f>#REF!</f>
        <v>#REF!</v>
      </c>
      <c r="T11" s="301" t="e">
        <f>#REF!</f>
        <v>#REF!</v>
      </c>
      <c r="U11" s="301"/>
      <c r="V11" s="301"/>
      <c r="W11" s="301"/>
      <c r="X11" s="302" t="e">
        <f t="shared" si="0"/>
        <v>#REF!</v>
      </c>
      <c r="Y11" s="302"/>
      <c r="Z11" s="302"/>
      <c r="AA11" s="302"/>
    </row>
    <row r="12" spans="1:31" ht="18" hidden="1" customHeight="1" x14ac:dyDescent="0.3">
      <c r="A12" s="268" t="s">
        <v>17</v>
      </c>
      <c r="B12" s="303" t="s">
        <v>304</v>
      </c>
      <c r="C12" s="303"/>
      <c r="D12" s="304"/>
      <c r="E12" s="304"/>
      <c r="F12" s="304"/>
      <c r="G12" s="304"/>
      <c r="H12" s="304"/>
      <c r="I12" s="304"/>
      <c r="J12" s="304"/>
      <c r="K12" s="304"/>
      <c r="L12" s="304"/>
      <c r="M12" s="304"/>
      <c r="N12" s="304"/>
      <c r="O12" s="304"/>
      <c r="P12" s="304"/>
      <c r="Q12" s="304"/>
      <c r="R12" s="304"/>
      <c r="S12" s="281">
        <f>S13+S31</f>
        <v>160593.489</v>
      </c>
      <c r="T12" s="281">
        <f>T13+T31</f>
        <v>147002.96245800002</v>
      </c>
      <c r="U12" s="281"/>
      <c r="V12" s="281"/>
      <c r="W12" s="281"/>
      <c r="X12" s="305">
        <f t="shared" si="0"/>
        <v>91.537311614171372</v>
      </c>
      <c r="Y12" s="305"/>
      <c r="Z12" s="305"/>
      <c r="AA12" s="305"/>
    </row>
    <row r="13" spans="1:31" s="310" customFormat="1" ht="18" hidden="1" customHeight="1" x14ac:dyDescent="0.3">
      <c r="A13" s="268" t="s">
        <v>18</v>
      </c>
      <c r="B13" s="306" t="s">
        <v>19</v>
      </c>
      <c r="C13" s="306"/>
      <c r="D13" s="307"/>
      <c r="E13" s="307"/>
      <c r="F13" s="307"/>
      <c r="G13" s="307"/>
      <c r="H13" s="307"/>
      <c r="I13" s="307"/>
      <c r="J13" s="307"/>
      <c r="K13" s="307"/>
      <c r="L13" s="307"/>
      <c r="M13" s="307"/>
      <c r="N13" s="307"/>
      <c r="O13" s="307"/>
      <c r="P13" s="307"/>
      <c r="Q13" s="307"/>
      <c r="R13" s="307"/>
      <c r="S13" s="308">
        <f>S14+S29</f>
        <v>151976.889</v>
      </c>
      <c r="T13" s="308">
        <f>T14+T29</f>
        <v>138386.36245800002</v>
      </c>
      <c r="U13" s="308"/>
      <c r="V13" s="308"/>
      <c r="W13" s="308"/>
      <c r="X13" s="309">
        <f t="shared" si="0"/>
        <v>91.057504445955601</v>
      </c>
      <c r="Y13" s="309"/>
      <c r="Z13" s="309"/>
      <c r="AA13" s="309"/>
    </row>
    <row r="14" spans="1:31" ht="18" hidden="1" customHeight="1" x14ac:dyDescent="0.3">
      <c r="A14" s="270">
        <v>1</v>
      </c>
      <c r="B14" s="306" t="s">
        <v>20</v>
      </c>
      <c r="C14" s="306"/>
      <c r="D14" s="307"/>
      <c r="E14" s="307"/>
      <c r="F14" s="307"/>
      <c r="G14" s="307"/>
      <c r="H14" s="307"/>
      <c r="I14" s="307"/>
      <c r="J14" s="307"/>
      <c r="K14" s="307"/>
      <c r="L14" s="307"/>
      <c r="M14" s="307"/>
      <c r="N14" s="307"/>
      <c r="O14" s="307"/>
      <c r="P14" s="307"/>
      <c r="Q14" s="307"/>
      <c r="R14" s="307"/>
      <c r="S14" s="308">
        <f>SUM(S15:S28)</f>
        <v>51976.889000000003</v>
      </c>
      <c r="T14" s="308">
        <f>SUM(T15:T28)</f>
        <v>38386.362458000003</v>
      </c>
      <c r="U14" s="308"/>
      <c r="V14" s="308"/>
      <c r="W14" s="308"/>
      <c r="X14" s="309">
        <f t="shared" si="0"/>
        <v>73.852751090970443</v>
      </c>
      <c r="Y14" s="309"/>
      <c r="Z14" s="309"/>
      <c r="AA14" s="309"/>
    </row>
    <row r="15" spans="1:31" ht="18" hidden="1" customHeight="1" x14ac:dyDescent="0.3">
      <c r="A15" s="270"/>
      <c r="B15" s="311" t="s">
        <v>21</v>
      </c>
      <c r="C15" s="311"/>
      <c r="D15" s="312"/>
      <c r="E15" s="312"/>
      <c r="F15" s="312"/>
      <c r="G15" s="312"/>
      <c r="H15" s="312"/>
      <c r="I15" s="312"/>
      <c r="J15" s="312"/>
      <c r="K15" s="312"/>
      <c r="L15" s="312"/>
      <c r="M15" s="312"/>
      <c r="N15" s="312"/>
      <c r="O15" s="312"/>
      <c r="P15" s="312"/>
      <c r="Q15" s="312"/>
      <c r="R15" s="312"/>
      <c r="S15" s="308">
        <v>7000</v>
      </c>
      <c r="T15" s="308">
        <v>0</v>
      </c>
      <c r="U15" s="308"/>
      <c r="V15" s="308"/>
      <c r="W15" s="308"/>
      <c r="X15" s="309"/>
      <c r="Y15" s="309"/>
      <c r="Z15" s="309"/>
      <c r="AA15" s="309"/>
    </row>
    <row r="16" spans="1:31" ht="27.75" hidden="1" customHeight="1" x14ac:dyDescent="0.3">
      <c r="A16" s="270"/>
      <c r="B16" s="311" t="s">
        <v>22</v>
      </c>
      <c r="C16" s="311"/>
      <c r="D16" s="312"/>
      <c r="E16" s="312"/>
      <c r="F16" s="312"/>
      <c r="G16" s="312"/>
      <c r="H16" s="312"/>
      <c r="I16" s="312"/>
      <c r="J16" s="312"/>
      <c r="K16" s="312"/>
      <c r="L16" s="312"/>
      <c r="M16" s="312"/>
      <c r="N16" s="312"/>
      <c r="O16" s="312"/>
      <c r="P16" s="312"/>
      <c r="Q16" s="312"/>
      <c r="R16" s="312"/>
      <c r="S16" s="308">
        <v>100</v>
      </c>
      <c r="T16" s="308">
        <v>0</v>
      </c>
      <c r="U16" s="308"/>
      <c r="V16" s="308"/>
      <c r="W16" s="308"/>
      <c r="X16" s="309"/>
      <c r="Y16" s="309"/>
      <c r="Z16" s="309"/>
      <c r="AA16" s="309"/>
    </row>
    <row r="17" spans="1:27" ht="18" hidden="1" customHeight="1" x14ac:dyDescent="0.3">
      <c r="A17" s="270"/>
      <c r="B17" s="311" t="s">
        <v>23</v>
      </c>
      <c r="C17" s="311"/>
      <c r="D17" s="312"/>
      <c r="E17" s="312"/>
      <c r="F17" s="312"/>
      <c r="G17" s="312"/>
      <c r="H17" s="312"/>
      <c r="I17" s="312"/>
      <c r="J17" s="312"/>
      <c r="K17" s="312"/>
      <c r="L17" s="312"/>
      <c r="M17" s="312"/>
      <c r="N17" s="312"/>
      <c r="O17" s="312"/>
      <c r="P17" s="312"/>
      <c r="Q17" s="312"/>
      <c r="R17" s="312"/>
      <c r="S17" s="308">
        <v>10000</v>
      </c>
      <c r="T17" s="308">
        <v>10000</v>
      </c>
      <c r="U17" s="308"/>
      <c r="V17" s="308"/>
      <c r="W17" s="308"/>
      <c r="X17" s="309"/>
      <c r="Y17" s="309"/>
      <c r="Z17" s="309"/>
      <c r="AA17" s="309"/>
    </row>
    <row r="18" spans="1:27" ht="18" hidden="1" customHeight="1" x14ac:dyDescent="0.3">
      <c r="A18" s="270"/>
      <c r="B18" s="311" t="s">
        <v>24</v>
      </c>
      <c r="C18" s="311"/>
      <c r="D18" s="312"/>
      <c r="E18" s="312"/>
      <c r="F18" s="312"/>
      <c r="G18" s="312"/>
      <c r="H18" s="312"/>
      <c r="I18" s="312"/>
      <c r="J18" s="312"/>
      <c r="K18" s="312"/>
      <c r="L18" s="312"/>
      <c r="M18" s="312"/>
      <c r="N18" s="312"/>
      <c r="O18" s="312"/>
      <c r="P18" s="312"/>
      <c r="Q18" s="312"/>
      <c r="R18" s="312"/>
      <c r="S18" s="308">
        <v>116</v>
      </c>
      <c r="T18" s="308">
        <v>115.03189999999999</v>
      </c>
      <c r="U18" s="308"/>
      <c r="V18" s="308"/>
      <c r="W18" s="308"/>
      <c r="X18" s="309"/>
      <c r="Y18" s="309"/>
      <c r="Z18" s="309"/>
      <c r="AA18" s="309"/>
    </row>
    <row r="19" spans="1:27" ht="18" hidden="1" customHeight="1" x14ac:dyDescent="0.3">
      <c r="A19" s="270"/>
      <c r="B19" s="311" t="s">
        <v>25</v>
      </c>
      <c r="C19" s="311"/>
      <c r="D19" s="312"/>
      <c r="E19" s="312"/>
      <c r="F19" s="312"/>
      <c r="G19" s="312"/>
      <c r="H19" s="312"/>
      <c r="I19" s="312"/>
      <c r="J19" s="312"/>
      <c r="K19" s="312"/>
      <c r="L19" s="312"/>
      <c r="M19" s="312"/>
      <c r="N19" s="312"/>
      <c r="O19" s="312"/>
      <c r="P19" s="312"/>
      <c r="Q19" s="312"/>
      <c r="R19" s="312"/>
      <c r="S19" s="308">
        <v>12100</v>
      </c>
      <c r="T19" s="308">
        <v>12018.9331</v>
      </c>
      <c r="U19" s="308"/>
      <c r="V19" s="308"/>
      <c r="W19" s="308"/>
      <c r="X19" s="309"/>
      <c r="Y19" s="309"/>
      <c r="Z19" s="309"/>
      <c r="AA19" s="309"/>
    </row>
    <row r="20" spans="1:27" ht="50.4" hidden="1" customHeight="1" x14ac:dyDescent="0.3">
      <c r="A20" s="270"/>
      <c r="B20" s="311" t="s">
        <v>26</v>
      </c>
      <c r="C20" s="311"/>
      <c r="D20" s="312"/>
      <c r="E20" s="312"/>
      <c r="F20" s="312"/>
      <c r="G20" s="312"/>
      <c r="H20" s="312"/>
      <c r="I20" s="312"/>
      <c r="J20" s="312"/>
      <c r="K20" s="312"/>
      <c r="L20" s="312"/>
      <c r="M20" s="312"/>
      <c r="N20" s="312"/>
      <c r="O20" s="312"/>
      <c r="P20" s="312"/>
      <c r="Q20" s="312"/>
      <c r="R20" s="312"/>
      <c r="S20" s="308">
        <v>13068</v>
      </c>
      <c r="T20" s="308">
        <v>13067.213</v>
      </c>
      <c r="U20" s="308"/>
      <c r="V20" s="308"/>
      <c r="W20" s="308"/>
      <c r="X20" s="309"/>
      <c r="Y20" s="309"/>
      <c r="Z20" s="309"/>
      <c r="AA20" s="309"/>
    </row>
    <row r="21" spans="1:27" ht="18" hidden="1" customHeight="1" x14ac:dyDescent="0.3">
      <c r="A21" s="270"/>
      <c r="B21" s="311" t="s">
        <v>27</v>
      </c>
      <c r="C21" s="311"/>
      <c r="D21" s="312"/>
      <c r="E21" s="312"/>
      <c r="F21" s="312"/>
      <c r="G21" s="312"/>
      <c r="H21" s="312"/>
      <c r="I21" s="312"/>
      <c r="J21" s="312"/>
      <c r="K21" s="312"/>
      <c r="L21" s="312"/>
      <c r="M21" s="312"/>
      <c r="N21" s="312"/>
      <c r="O21" s="312"/>
      <c r="P21" s="312"/>
      <c r="Q21" s="312"/>
      <c r="R21" s="312"/>
      <c r="S21" s="308">
        <v>4000</v>
      </c>
      <c r="T21" s="308">
        <v>190.18445800000001</v>
      </c>
      <c r="U21" s="308"/>
      <c r="V21" s="308"/>
      <c r="W21" s="308"/>
      <c r="X21" s="309"/>
      <c r="Y21" s="309"/>
      <c r="Z21" s="309"/>
      <c r="AA21" s="309"/>
    </row>
    <row r="22" spans="1:27" ht="18" hidden="1" customHeight="1" x14ac:dyDescent="0.3">
      <c r="A22" s="270"/>
      <c r="B22" s="311" t="s">
        <v>28</v>
      </c>
      <c r="C22" s="311"/>
      <c r="D22" s="312"/>
      <c r="E22" s="312"/>
      <c r="F22" s="312"/>
      <c r="G22" s="312"/>
      <c r="H22" s="312"/>
      <c r="I22" s="312"/>
      <c r="J22" s="312"/>
      <c r="K22" s="312"/>
      <c r="L22" s="312"/>
      <c r="M22" s="312"/>
      <c r="N22" s="312"/>
      <c r="O22" s="312"/>
      <c r="P22" s="312"/>
      <c r="Q22" s="312"/>
      <c r="R22" s="312"/>
      <c r="S22" s="308">
        <v>597.88900000000001</v>
      </c>
      <c r="T22" s="308">
        <v>0</v>
      </c>
      <c r="U22" s="308"/>
      <c r="V22" s="308"/>
      <c r="W22" s="308"/>
      <c r="X22" s="309"/>
      <c r="Y22" s="309"/>
      <c r="Z22" s="309"/>
      <c r="AA22" s="309"/>
    </row>
    <row r="23" spans="1:27" ht="18" hidden="1" customHeight="1" x14ac:dyDescent="0.3">
      <c r="A23" s="270"/>
      <c r="B23" s="311"/>
      <c r="C23" s="311"/>
      <c r="D23" s="312"/>
      <c r="E23" s="312"/>
      <c r="F23" s="312"/>
      <c r="G23" s="312"/>
      <c r="H23" s="312"/>
      <c r="I23" s="312"/>
      <c r="J23" s="312"/>
      <c r="K23" s="312"/>
      <c r="L23" s="312"/>
      <c r="M23" s="312"/>
      <c r="N23" s="312"/>
      <c r="O23" s="312"/>
      <c r="P23" s="312"/>
      <c r="Q23" s="312"/>
      <c r="R23" s="312"/>
      <c r="S23" s="308"/>
      <c r="T23" s="308"/>
      <c r="U23" s="308"/>
      <c r="V23" s="308"/>
      <c r="W23" s="308"/>
      <c r="X23" s="309"/>
      <c r="Y23" s="309"/>
      <c r="Z23" s="309"/>
      <c r="AA23" s="309"/>
    </row>
    <row r="24" spans="1:27" ht="18" hidden="1" customHeight="1" x14ac:dyDescent="0.3">
      <c r="A24" s="270"/>
      <c r="B24" s="311" t="s">
        <v>29</v>
      </c>
      <c r="C24" s="311"/>
      <c r="D24" s="312"/>
      <c r="E24" s="312"/>
      <c r="F24" s="312"/>
      <c r="G24" s="312"/>
      <c r="H24" s="312"/>
      <c r="I24" s="312"/>
      <c r="J24" s="312"/>
      <c r="K24" s="312"/>
      <c r="L24" s="312"/>
      <c r="M24" s="312"/>
      <c r="N24" s="312"/>
      <c r="O24" s="312"/>
      <c r="P24" s="312"/>
      <c r="Q24" s="312"/>
      <c r="R24" s="312"/>
      <c r="S24" s="308">
        <v>1000</v>
      </c>
      <c r="T24" s="308">
        <v>1000</v>
      </c>
      <c r="U24" s="308"/>
      <c r="V24" s="308"/>
      <c r="W24" s="308"/>
      <c r="X24" s="309"/>
      <c r="Y24" s="309"/>
      <c r="Z24" s="309"/>
      <c r="AA24" s="309"/>
    </row>
    <row r="25" spans="1:27" ht="18" hidden="1" customHeight="1" x14ac:dyDescent="0.3">
      <c r="A25" s="270"/>
      <c r="B25" s="311" t="s">
        <v>30</v>
      </c>
      <c r="C25" s="311"/>
      <c r="D25" s="312"/>
      <c r="E25" s="312"/>
      <c r="F25" s="312"/>
      <c r="G25" s="312"/>
      <c r="H25" s="312"/>
      <c r="I25" s="312"/>
      <c r="J25" s="312"/>
      <c r="K25" s="312"/>
      <c r="L25" s="312"/>
      <c r="M25" s="312"/>
      <c r="N25" s="312"/>
      <c r="O25" s="312"/>
      <c r="P25" s="312"/>
      <c r="Q25" s="312"/>
      <c r="R25" s="312"/>
      <c r="S25" s="308">
        <v>1000</v>
      </c>
      <c r="T25" s="308">
        <v>1000</v>
      </c>
      <c r="U25" s="308"/>
      <c r="V25" s="308"/>
      <c r="W25" s="308"/>
      <c r="X25" s="309"/>
      <c r="Y25" s="309"/>
      <c r="Z25" s="309"/>
      <c r="AA25" s="309"/>
    </row>
    <row r="26" spans="1:27" ht="18" hidden="1" customHeight="1" x14ac:dyDescent="0.3">
      <c r="A26" s="270"/>
      <c r="B26" s="311" t="s">
        <v>31</v>
      </c>
      <c r="C26" s="311"/>
      <c r="D26" s="312"/>
      <c r="E26" s="312"/>
      <c r="F26" s="312"/>
      <c r="G26" s="312"/>
      <c r="H26" s="312"/>
      <c r="I26" s="312"/>
      <c r="J26" s="312"/>
      <c r="K26" s="312"/>
      <c r="L26" s="312"/>
      <c r="M26" s="312"/>
      <c r="N26" s="312"/>
      <c r="O26" s="312"/>
      <c r="P26" s="312"/>
      <c r="Q26" s="312"/>
      <c r="R26" s="312"/>
      <c r="S26" s="308">
        <v>995</v>
      </c>
      <c r="T26" s="308">
        <v>995</v>
      </c>
      <c r="U26" s="308"/>
      <c r="V26" s="308"/>
      <c r="W26" s="308"/>
      <c r="X26" s="309"/>
      <c r="Y26" s="309"/>
      <c r="Z26" s="309"/>
      <c r="AA26" s="309"/>
    </row>
    <row r="27" spans="1:27" ht="18" hidden="1" customHeight="1" x14ac:dyDescent="0.3">
      <c r="A27" s="270"/>
      <c r="B27" s="311" t="s">
        <v>32</v>
      </c>
      <c r="C27" s="311"/>
      <c r="D27" s="312"/>
      <c r="E27" s="312"/>
      <c r="F27" s="312"/>
      <c r="G27" s="312"/>
      <c r="H27" s="312"/>
      <c r="I27" s="312"/>
      <c r="J27" s="312"/>
      <c r="K27" s="312"/>
      <c r="L27" s="312"/>
      <c r="M27" s="312"/>
      <c r="N27" s="312"/>
      <c r="O27" s="312"/>
      <c r="P27" s="312"/>
      <c r="Q27" s="312"/>
      <c r="R27" s="312"/>
      <c r="S27" s="308">
        <v>1000</v>
      </c>
      <c r="T27" s="308">
        <v>0</v>
      </c>
      <c r="U27" s="308"/>
      <c r="V27" s="308"/>
      <c r="W27" s="308"/>
      <c r="X27" s="309"/>
      <c r="Y27" s="309"/>
      <c r="Z27" s="309"/>
      <c r="AA27" s="309"/>
    </row>
    <row r="28" spans="1:27" ht="18" hidden="1" customHeight="1" x14ac:dyDescent="0.3">
      <c r="A28" s="270"/>
      <c r="B28" s="311" t="s">
        <v>33</v>
      </c>
      <c r="C28" s="311"/>
      <c r="D28" s="312"/>
      <c r="E28" s="312"/>
      <c r="F28" s="312"/>
      <c r="G28" s="312"/>
      <c r="H28" s="312"/>
      <c r="I28" s="312"/>
      <c r="J28" s="312"/>
      <c r="K28" s="312"/>
      <c r="L28" s="312"/>
      <c r="M28" s="312"/>
      <c r="N28" s="312"/>
      <c r="O28" s="312"/>
      <c r="P28" s="312"/>
      <c r="Q28" s="312"/>
      <c r="R28" s="312"/>
      <c r="S28" s="308">
        <v>1000</v>
      </c>
      <c r="T28" s="308">
        <v>0</v>
      </c>
      <c r="U28" s="308"/>
      <c r="V28" s="308"/>
      <c r="W28" s="308"/>
      <c r="X28" s="309"/>
      <c r="Y28" s="309"/>
      <c r="Z28" s="309"/>
      <c r="AA28" s="309"/>
    </row>
    <row r="29" spans="1:27" ht="18" hidden="1" customHeight="1" x14ac:dyDescent="0.3">
      <c r="A29" s="270">
        <v>2</v>
      </c>
      <c r="B29" s="306" t="s">
        <v>34</v>
      </c>
      <c r="C29" s="306"/>
      <c r="D29" s="307"/>
      <c r="E29" s="307"/>
      <c r="F29" s="307"/>
      <c r="G29" s="307"/>
      <c r="H29" s="307"/>
      <c r="I29" s="307"/>
      <c r="J29" s="307"/>
      <c r="K29" s="307"/>
      <c r="L29" s="307"/>
      <c r="M29" s="307"/>
      <c r="N29" s="307"/>
      <c r="O29" s="307"/>
      <c r="P29" s="307"/>
      <c r="Q29" s="307"/>
      <c r="R29" s="307"/>
      <c r="S29" s="308">
        <v>100000</v>
      </c>
      <c r="T29" s="308">
        <v>100000</v>
      </c>
      <c r="U29" s="308"/>
      <c r="V29" s="308"/>
      <c r="W29" s="308"/>
      <c r="X29" s="309">
        <f>T29/S29%</f>
        <v>100</v>
      </c>
      <c r="Y29" s="309"/>
      <c r="Z29" s="309"/>
      <c r="AA29" s="309"/>
    </row>
    <row r="30" spans="1:27" ht="18" hidden="1" customHeight="1" x14ac:dyDescent="0.3">
      <c r="A30" s="270"/>
      <c r="B30" s="306"/>
      <c r="C30" s="306"/>
      <c r="D30" s="307"/>
      <c r="E30" s="307"/>
      <c r="F30" s="307"/>
      <c r="G30" s="307"/>
      <c r="H30" s="307"/>
      <c r="I30" s="307"/>
      <c r="J30" s="307"/>
      <c r="K30" s="307"/>
      <c r="L30" s="307"/>
      <c r="M30" s="307"/>
      <c r="N30" s="307"/>
      <c r="O30" s="307"/>
      <c r="P30" s="307"/>
      <c r="Q30" s="307"/>
      <c r="R30" s="307"/>
      <c r="S30" s="308"/>
      <c r="T30" s="308"/>
      <c r="U30" s="308"/>
      <c r="V30" s="308"/>
      <c r="W30" s="308"/>
      <c r="X30" s="309"/>
      <c r="Y30" s="309"/>
      <c r="Z30" s="309"/>
      <c r="AA30" s="309"/>
    </row>
    <row r="31" spans="1:27" ht="25.5" hidden="1" customHeight="1" x14ac:dyDescent="0.3">
      <c r="A31" s="268" t="s">
        <v>35</v>
      </c>
      <c r="B31" s="306" t="s">
        <v>36</v>
      </c>
      <c r="C31" s="306"/>
      <c r="D31" s="307"/>
      <c r="E31" s="307"/>
      <c r="F31" s="307"/>
      <c r="G31" s="307"/>
      <c r="H31" s="307"/>
      <c r="I31" s="307"/>
      <c r="J31" s="307"/>
      <c r="K31" s="307"/>
      <c r="L31" s="307"/>
      <c r="M31" s="307"/>
      <c r="N31" s="307"/>
      <c r="O31" s="307"/>
      <c r="P31" s="307"/>
      <c r="Q31" s="307"/>
      <c r="R31" s="307"/>
      <c r="S31" s="308">
        <f>SUM(S32:S33)</f>
        <v>8616.6</v>
      </c>
      <c r="T31" s="308">
        <f>SUM(T32:T33)</f>
        <v>8616.6</v>
      </c>
      <c r="U31" s="308"/>
      <c r="V31" s="308"/>
      <c r="W31" s="308"/>
      <c r="X31" s="309">
        <f>T31/S31%</f>
        <v>100.00000000000001</v>
      </c>
      <c r="Y31" s="309"/>
      <c r="Z31" s="309"/>
      <c r="AA31" s="309"/>
    </row>
    <row r="32" spans="1:27" ht="18" hidden="1" customHeight="1" x14ac:dyDescent="0.3">
      <c r="A32" s="268"/>
      <c r="B32" s="306">
        <v>7563137</v>
      </c>
      <c r="C32" s="306"/>
      <c r="D32" s="307"/>
      <c r="E32" s="307"/>
      <c r="F32" s="307"/>
      <c r="G32" s="307"/>
      <c r="H32" s="307"/>
      <c r="I32" s="307"/>
      <c r="J32" s="307"/>
      <c r="K32" s="307"/>
      <c r="L32" s="307"/>
      <c r="M32" s="307"/>
      <c r="N32" s="307"/>
      <c r="O32" s="307"/>
      <c r="P32" s="307"/>
      <c r="Q32" s="307"/>
      <c r="R32" s="307"/>
      <c r="S32" s="308">
        <v>0</v>
      </c>
      <c r="T32" s="308">
        <v>0</v>
      </c>
      <c r="U32" s="308"/>
      <c r="V32" s="308"/>
      <c r="W32" s="308"/>
      <c r="X32" s="309"/>
      <c r="Y32" s="309"/>
      <c r="Z32" s="309"/>
      <c r="AA32" s="309"/>
    </row>
    <row r="33" spans="1:37" ht="18" hidden="1" customHeight="1" x14ac:dyDescent="0.3">
      <c r="A33" s="268"/>
      <c r="B33" s="311" t="s">
        <v>29</v>
      </c>
      <c r="C33" s="311"/>
      <c r="D33" s="312"/>
      <c r="E33" s="312"/>
      <c r="F33" s="312"/>
      <c r="G33" s="312"/>
      <c r="H33" s="312"/>
      <c r="I33" s="312"/>
      <c r="J33" s="312"/>
      <c r="K33" s="312"/>
      <c r="L33" s="312"/>
      <c r="M33" s="312"/>
      <c r="N33" s="312"/>
      <c r="O33" s="312"/>
      <c r="P33" s="312"/>
      <c r="Q33" s="312"/>
      <c r="R33" s="312"/>
      <c r="S33" s="308">
        <v>8616.6</v>
      </c>
      <c r="T33" s="308">
        <v>8616.6</v>
      </c>
      <c r="U33" s="308"/>
      <c r="V33" s="308"/>
      <c r="W33" s="308"/>
      <c r="X33" s="309"/>
      <c r="Y33" s="309"/>
      <c r="Z33" s="309"/>
      <c r="AA33" s="309"/>
    </row>
    <row r="34" spans="1:37" ht="33" customHeight="1" x14ac:dyDescent="0.3">
      <c r="A34" s="268"/>
      <c r="B34" s="313" t="s">
        <v>305</v>
      </c>
      <c r="C34" s="314">
        <f t="shared" ref="C34:C35" si="1">+D34+E34+F34</f>
        <v>8204236</v>
      </c>
      <c r="D34" s="281">
        <f>+D35+D58</f>
        <v>8022189</v>
      </c>
      <c r="E34" s="281">
        <f>+E35+E58</f>
        <v>182047</v>
      </c>
      <c r="F34" s="281"/>
      <c r="G34" s="281">
        <f>+H34+I34+J34+K34+L34</f>
        <v>9278771.0592</v>
      </c>
      <c r="H34" s="315">
        <f>+H35+H58</f>
        <v>8238389</v>
      </c>
      <c r="I34" s="315">
        <f>+I35+I58</f>
        <v>116227</v>
      </c>
      <c r="J34" s="315">
        <f>+J35+J58</f>
        <v>510454</v>
      </c>
      <c r="K34" s="315">
        <f>+K35+K58</f>
        <v>491234.9425</v>
      </c>
      <c r="L34" s="315">
        <f>+L35+L58</f>
        <v>-77533.883299999987</v>
      </c>
      <c r="M34" s="281"/>
      <c r="N34" s="281">
        <f>+O34+R34+P34</f>
        <v>9224816.7076219991</v>
      </c>
      <c r="O34" s="281">
        <f>+O35+O58</f>
        <v>6175629</v>
      </c>
      <c r="P34" s="281">
        <f>+P35+P58</f>
        <v>2427486.3844280001</v>
      </c>
      <c r="Q34" s="281"/>
      <c r="R34" s="281">
        <f>+R35+R58</f>
        <v>621701.32319399994</v>
      </c>
      <c r="S34" s="315">
        <f>+S35+S58</f>
        <v>7715275.8614989994</v>
      </c>
      <c r="T34" s="315">
        <f>+T35+T58</f>
        <v>4038587.7603009995</v>
      </c>
      <c r="U34" s="316">
        <f t="shared" ref="U34:U59" si="2">+IFERROR(T34/C34%,0)</f>
        <v>49.225641001806864</v>
      </c>
      <c r="V34" s="316">
        <f t="shared" ref="V34:V59" si="3">+IFERROR(T34/G34%,0)</f>
        <v>43.525028632931907</v>
      </c>
      <c r="W34" s="317">
        <f t="shared" ref="W34:W59" si="4">+IFERROR(T34/N34%,)</f>
        <v>43.779598969853986</v>
      </c>
      <c r="X34" s="316">
        <f>+IFERROR(T34/S34%,0)</f>
        <v>52.345344907944011</v>
      </c>
      <c r="Y34" s="318"/>
      <c r="Z34" s="315">
        <f t="shared" ref="Z34:Z48" si="5">+G34-S34</f>
        <v>1563495.1977010006</v>
      </c>
      <c r="AA34" s="318"/>
      <c r="AB34" s="290">
        <f>+AB37+AB48</f>
        <v>8662921.1392999999</v>
      </c>
      <c r="AC34" s="282">
        <f>+AB34/G34*100</f>
        <v>93.362807251404504</v>
      </c>
      <c r="AD34" s="282">
        <f>+AB34/D34%</f>
        <v>107.98699880169863</v>
      </c>
    </row>
    <row r="35" spans="1:37" s="326" customFormat="1" ht="41.25" customHeight="1" x14ac:dyDescent="0.3">
      <c r="A35" s="319" t="s">
        <v>18</v>
      </c>
      <c r="B35" s="320" t="s">
        <v>40</v>
      </c>
      <c r="C35" s="321">
        <f t="shared" si="1"/>
        <v>8204236</v>
      </c>
      <c r="D35" s="321">
        <f>+D36+D48</f>
        <v>8022189</v>
      </c>
      <c r="E35" s="321">
        <f>+E36+E48</f>
        <v>182047</v>
      </c>
      <c r="F35" s="321"/>
      <c r="G35" s="321">
        <f>+H35+I35+J35+K35+L35</f>
        <v>9278771.0592</v>
      </c>
      <c r="H35" s="321">
        <f>+H36+H48</f>
        <v>8238389</v>
      </c>
      <c r="I35" s="321">
        <f>+I36+I48</f>
        <v>116227</v>
      </c>
      <c r="J35" s="321">
        <f>+J36+J48</f>
        <v>510454</v>
      </c>
      <c r="K35" s="321">
        <f>+K36+K48</f>
        <v>491234.9425</v>
      </c>
      <c r="L35" s="321">
        <f>+L36+L48</f>
        <v>-77533.883299999987</v>
      </c>
      <c r="M35" s="321"/>
      <c r="N35" s="322">
        <f t="shared" ref="N35:N59" si="6">+O35+R35+P35</f>
        <v>9195584.6627939995</v>
      </c>
      <c r="O35" s="321">
        <f>+O36+O48</f>
        <v>6175629</v>
      </c>
      <c r="P35" s="321">
        <f>+P36+P48</f>
        <v>2398254.3396000001</v>
      </c>
      <c r="Q35" s="321"/>
      <c r="R35" s="321">
        <f>+R36+R48</f>
        <v>621701.32319399994</v>
      </c>
      <c r="S35" s="321">
        <f>+S36+S48</f>
        <v>7686043.8166709999</v>
      </c>
      <c r="T35" s="321">
        <f>+T36+T48</f>
        <v>4038587.7603009995</v>
      </c>
      <c r="U35" s="323">
        <f t="shared" si="2"/>
        <v>49.225641001806864</v>
      </c>
      <c r="V35" s="323">
        <f t="shared" si="3"/>
        <v>43.525028632931907</v>
      </c>
      <c r="W35" s="323">
        <f t="shared" si="4"/>
        <v>43.918770892746139</v>
      </c>
      <c r="X35" s="323">
        <f t="shared" ref="X35:X59" si="7">+IFERROR(T35/S35%,0)</f>
        <v>52.544428013034718</v>
      </c>
      <c r="Y35" s="324"/>
      <c r="Z35" s="325">
        <f t="shared" si="5"/>
        <v>1592727.2425290002</v>
      </c>
      <c r="AA35" s="324"/>
      <c r="AB35" s="453">
        <f>N34/G34</f>
        <v>0.99418518344360862</v>
      </c>
      <c r="AD35" s="327"/>
    </row>
    <row r="36" spans="1:37" s="337" customFormat="1" ht="25.2" customHeight="1" x14ac:dyDescent="0.3">
      <c r="A36" s="328" t="s">
        <v>17</v>
      </c>
      <c r="B36" s="329" t="s">
        <v>306</v>
      </c>
      <c r="C36" s="330">
        <f>+D36+E36+F36</f>
        <v>5648496</v>
      </c>
      <c r="D36" s="331">
        <f>+D37+D44+D45+D46+D47</f>
        <v>5466449</v>
      </c>
      <c r="E36" s="331">
        <f>+E37+E44+E45+E46+E47</f>
        <v>182047</v>
      </c>
      <c r="F36" s="330"/>
      <c r="G36" s="330">
        <f>+H36+I36+J36+K36+L36</f>
        <v>5565232.0592</v>
      </c>
      <c r="H36" s="330">
        <f>+H37+H44+H45+H46+H47</f>
        <v>5180777</v>
      </c>
      <c r="I36" s="332">
        <f>+I37+I44+I45+I46+I47</f>
        <v>0</v>
      </c>
      <c r="J36" s="333">
        <f>+J37+J44+J45+J46+J47</f>
        <v>510454</v>
      </c>
      <c r="K36" s="333">
        <f>+K37+K44+K45+K46+K47</f>
        <v>478734.9425</v>
      </c>
      <c r="L36" s="333">
        <f>+L37+L44+L45+L46+L47</f>
        <v>-604733.88329999999</v>
      </c>
      <c r="M36" s="330"/>
      <c r="N36" s="330">
        <f t="shared" si="6"/>
        <v>5398520.5965999998</v>
      </c>
      <c r="O36" s="330">
        <f>+O37+O44+O45+O46+O47</f>
        <v>3118017</v>
      </c>
      <c r="P36" s="330">
        <f>+P37+P44+P45+P46+P47</f>
        <v>1805355.3396000001</v>
      </c>
      <c r="Q36" s="330"/>
      <c r="R36" s="330">
        <f>+R37+R44+R45+R46+R47</f>
        <v>475148.25699999998</v>
      </c>
      <c r="S36" s="330">
        <f>+S37+S44+S45+S46+S47</f>
        <v>5398520.5965999998</v>
      </c>
      <c r="T36" s="330">
        <f>+T37+T44+T45+T46+T47</f>
        <v>2422110.6513289995</v>
      </c>
      <c r="U36" s="334">
        <f t="shared" si="2"/>
        <v>42.880629663701619</v>
      </c>
      <c r="V36" s="334">
        <f t="shared" si="3"/>
        <v>43.522186057362305</v>
      </c>
      <c r="W36" s="334">
        <f t="shared" si="4"/>
        <v>44.866192653862434</v>
      </c>
      <c r="X36" s="334">
        <f t="shared" si="7"/>
        <v>44.866192653862434</v>
      </c>
      <c r="Y36" s="335"/>
      <c r="Z36" s="336">
        <f t="shared" si="5"/>
        <v>166711.4626000002</v>
      </c>
      <c r="AA36" s="335"/>
      <c r="AC36" s="327">
        <f>1158-922</f>
        <v>236</v>
      </c>
      <c r="AD36" s="327"/>
    </row>
    <row r="37" spans="1:37" s="327" customFormat="1" ht="31.5" customHeight="1" x14ac:dyDescent="0.3">
      <c r="A37" s="268" t="s">
        <v>42</v>
      </c>
      <c r="B37" s="303" t="s">
        <v>307</v>
      </c>
      <c r="C37" s="314">
        <f t="shared" ref="C37:R37" si="8">+C38+C39+C40+C41+C43+C42</f>
        <v>5204236</v>
      </c>
      <c r="D37" s="281">
        <f t="shared" si="8"/>
        <v>5022189</v>
      </c>
      <c r="E37" s="281">
        <f t="shared" si="8"/>
        <v>182047</v>
      </c>
      <c r="F37" s="314">
        <f t="shared" si="8"/>
        <v>0</v>
      </c>
      <c r="G37" s="281">
        <f t="shared" si="8"/>
        <v>5108572.0592</v>
      </c>
      <c r="H37" s="314">
        <f t="shared" si="8"/>
        <v>4716117</v>
      </c>
      <c r="I37" s="338">
        <f t="shared" si="8"/>
        <v>0</v>
      </c>
      <c r="J37" s="314">
        <f t="shared" si="8"/>
        <v>510454</v>
      </c>
      <c r="K37" s="314">
        <f t="shared" si="8"/>
        <v>478734.9425</v>
      </c>
      <c r="L37" s="223">
        <f t="shared" si="8"/>
        <v>-596733.88329999999</v>
      </c>
      <c r="M37" s="318">
        <f t="shared" si="8"/>
        <v>0</v>
      </c>
      <c r="N37" s="314">
        <f t="shared" si="8"/>
        <v>5386120.5965999998</v>
      </c>
      <c r="O37" s="314">
        <f t="shared" si="8"/>
        <v>3097617</v>
      </c>
      <c r="P37" s="314">
        <f t="shared" si="8"/>
        <v>1813355.3396000001</v>
      </c>
      <c r="Q37" s="314">
        <f t="shared" si="8"/>
        <v>0</v>
      </c>
      <c r="R37" s="314">
        <f t="shared" si="8"/>
        <v>475148.25699999998</v>
      </c>
      <c r="S37" s="314">
        <f>+S38+S39+S40+S41+S43+S42</f>
        <v>5386120.5965999998</v>
      </c>
      <c r="T37" s="314">
        <f>+T38+T39+T40+T41+T42+T43</f>
        <v>2410642.6513289995</v>
      </c>
      <c r="U37" s="316">
        <f t="shared" si="2"/>
        <v>46.320778906433134</v>
      </c>
      <c r="V37" s="316">
        <f t="shared" si="3"/>
        <v>47.188189251195666</v>
      </c>
      <c r="W37" s="316">
        <f t="shared" si="4"/>
        <v>44.756566588032264</v>
      </c>
      <c r="X37" s="316">
        <f t="shared" si="7"/>
        <v>44.756566588032264</v>
      </c>
      <c r="Y37" s="318"/>
      <c r="Z37" s="315">
        <f t="shared" si="5"/>
        <v>-277548.5373999998</v>
      </c>
      <c r="AA37" s="318"/>
      <c r="AB37" s="339">
        <f>+N38+N39+N40+N41+N42+N45</f>
        <v>5052410.1392999999</v>
      </c>
      <c r="AC37" s="339">
        <f>+G34-AB34</f>
        <v>615849.9199000001</v>
      </c>
      <c r="AE37" s="339"/>
    </row>
    <row r="38" spans="1:37" s="346" customFormat="1" ht="24.6" customHeight="1" x14ac:dyDescent="0.25">
      <c r="A38" s="291">
        <v>1</v>
      </c>
      <c r="B38" s="306" t="s">
        <v>551</v>
      </c>
      <c r="C38" s="308">
        <f t="shared" ref="C38:C57" si="9">+D38+E38+F38</f>
        <v>2444989</v>
      </c>
      <c r="D38" s="308">
        <v>2444989</v>
      </c>
      <c r="E38" s="308"/>
      <c r="F38" s="308"/>
      <c r="G38" s="308">
        <f>+H38+I38+J38+K38+L38</f>
        <v>1542183.1167000001</v>
      </c>
      <c r="H38" s="308">
        <f>20000+1025000+79243+1036674-22000</f>
        <v>2138917</v>
      </c>
      <c r="I38" s="308"/>
      <c r="J38" s="308"/>
      <c r="K38" s="308"/>
      <c r="L38" s="223">
        <f>-666293.5653+61559.682+8000</f>
        <v>-596733.88329999999</v>
      </c>
      <c r="M38" s="308"/>
      <c r="N38" s="308">
        <f t="shared" si="6"/>
        <v>1708352.9594000001</v>
      </c>
      <c r="O38" s="340">
        <v>1743917</v>
      </c>
      <c r="P38" s="341">
        <f>370000+20400-(506693.5653-20829.152-26000-117877.6797)+57559.682+8000+4000-153536.989</f>
        <v>-35564.040600000037</v>
      </c>
      <c r="Q38" s="342"/>
      <c r="R38" s="343">
        <v>0</v>
      </c>
      <c r="S38" s="308">
        <f>1773917-22000-8000+P38</f>
        <v>1708352.9594000001</v>
      </c>
      <c r="T38" s="308">
        <f>623652.930163-44500-T39</f>
        <v>571618.36716300005</v>
      </c>
      <c r="U38" s="316">
        <f t="shared" si="2"/>
        <v>23.379179503997772</v>
      </c>
      <c r="V38" s="344">
        <f t="shared" si="3"/>
        <v>37.065531386840917</v>
      </c>
      <c r="W38" s="344">
        <f t="shared" si="4"/>
        <v>33.460202940952044</v>
      </c>
      <c r="X38" s="344">
        <f t="shared" si="7"/>
        <v>33.460202940952044</v>
      </c>
      <c r="Y38" s="345"/>
      <c r="Z38" s="280">
        <f t="shared" si="5"/>
        <v>-166169.84269999992</v>
      </c>
      <c r="AA38" s="345"/>
      <c r="AC38" s="347">
        <f>+G36-AB37</f>
        <v>512821.9199000001</v>
      </c>
      <c r="AD38" s="348"/>
    </row>
    <row r="39" spans="1:37" s="346" customFormat="1" ht="22.2" customHeight="1" x14ac:dyDescent="0.25">
      <c r="A39" s="291">
        <v>2</v>
      </c>
      <c r="B39" s="306" t="s">
        <v>552</v>
      </c>
      <c r="C39" s="308">
        <f t="shared" si="9"/>
        <v>22000</v>
      </c>
      <c r="D39" s="308">
        <v>22000</v>
      </c>
      <c r="E39" s="308"/>
      <c r="F39" s="308"/>
      <c r="G39" s="308">
        <f>+H39+I39+J39+K39+L39</f>
        <v>22000</v>
      </c>
      <c r="H39" s="308">
        <v>22000</v>
      </c>
      <c r="I39" s="308"/>
      <c r="J39" s="308"/>
      <c r="K39" s="308"/>
      <c r="L39" s="308"/>
      <c r="M39" s="308"/>
      <c r="N39" s="308">
        <f t="shared" si="6"/>
        <v>22000</v>
      </c>
      <c r="O39" s="341">
        <v>22000</v>
      </c>
      <c r="P39" s="341"/>
      <c r="Q39" s="342"/>
      <c r="R39" s="343">
        <v>0</v>
      </c>
      <c r="S39" s="308">
        <v>22000</v>
      </c>
      <c r="T39" s="308">
        <v>7534.5630000000001</v>
      </c>
      <c r="U39" s="349">
        <f t="shared" si="2"/>
        <v>34.248013636363638</v>
      </c>
      <c r="V39" s="350">
        <f t="shared" si="3"/>
        <v>34.248013636363638</v>
      </c>
      <c r="W39" s="350">
        <f t="shared" si="4"/>
        <v>34.248013636363638</v>
      </c>
      <c r="X39" s="350">
        <f t="shared" si="7"/>
        <v>34.248013636363638</v>
      </c>
      <c r="Y39" s="345"/>
      <c r="Z39" s="280">
        <f t="shared" si="5"/>
        <v>0</v>
      </c>
      <c r="AA39" s="318"/>
      <c r="AC39" s="347">
        <f>+AC38+G50</f>
        <v>575849.9199000001</v>
      </c>
      <c r="AD39" s="348"/>
    </row>
    <row r="40" spans="1:37" s="352" customFormat="1" ht="27.6" customHeight="1" x14ac:dyDescent="0.3">
      <c r="A40" s="291">
        <v>3</v>
      </c>
      <c r="B40" s="351" t="s">
        <v>553</v>
      </c>
      <c r="C40" s="308">
        <f t="shared" si="9"/>
        <v>2551700</v>
      </c>
      <c r="D40" s="308">
        <v>2551700</v>
      </c>
      <c r="E40" s="308"/>
      <c r="F40" s="308"/>
      <c r="G40" s="308">
        <f t="shared" ref="G40:G43" si="10">+H40+I40+J40+K40+L40</f>
        <v>2551700</v>
      </c>
      <c r="H40" s="308">
        <v>2551700</v>
      </c>
      <c r="I40" s="308"/>
      <c r="J40" s="308"/>
      <c r="K40" s="308"/>
      <c r="L40" s="308"/>
      <c r="M40" s="308"/>
      <c r="N40" s="308">
        <f t="shared" si="6"/>
        <v>2551700</v>
      </c>
      <c r="O40" s="341">
        <v>1331700</v>
      </c>
      <c r="P40" s="341">
        <f>120000+1000000+30000+70000</f>
        <v>1220000</v>
      </c>
      <c r="Q40" s="342"/>
      <c r="R40" s="343">
        <v>0</v>
      </c>
      <c r="S40" s="308">
        <f>+N40</f>
        <v>2551700</v>
      </c>
      <c r="T40" s="308">
        <f>1593143.93549+44500</f>
        <v>1637643.9354900001</v>
      </c>
      <c r="U40" s="349">
        <f t="shared" si="2"/>
        <v>64.17854510679156</v>
      </c>
      <c r="V40" s="344">
        <f t="shared" si="3"/>
        <v>64.17854510679156</v>
      </c>
      <c r="W40" s="344">
        <f t="shared" si="4"/>
        <v>64.17854510679156</v>
      </c>
      <c r="X40" s="344">
        <f t="shared" si="7"/>
        <v>64.17854510679156</v>
      </c>
      <c r="Y40" s="345"/>
      <c r="Z40" s="280">
        <f t="shared" si="5"/>
        <v>0</v>
      </c>
      <c r="AA40" s="318"/>
      <c r="AC40" s="353">
        <v>1163225</v>
      </c>
      <c r="AD40" s="353">
        <f>+AC40-T40</f>
        <v>-474418.93549000006</v>
      </c>
    </row>
    <row r="41" spans="1:37" s="327" customFormat="1" ht="36" customHeight="1" x14ac:dyDescent="0.3">
      <c r="A41" s="291">
        <v>4</v>
      </c>
      <c r="B41" s="306" t="s">
        <v>554</v>
      </c>
      <c r="C41" s="308">
        <f t="shared" si="9"/>
        <v>3500</v>
      </c>
      <c r="D41" s="308">
        <v>3500</v>
      </c>
      <c r="E41" s="308"/>
      <c r="F41" s="308"/>
      <c r="G41" s="308">
        <f t="shared" si="10"/>
        <v>3500</v>
      </c>
      <c r="H41" s="308">
        <v>3500</v>
      </c>
      <c r="I41" s="308"/>
      <c r="J41" s="308"/>
      <c r="K41" s="308"/>
      <c r="L41" s="308"/>
      <c r="M41" s="308"/>
      <c r="N41" s="343">
        <f t="shared" si="6"/>
        <v>0</v>
      </c>
      <c r="O41" s="343">
        <v>0</v>
      </c>
      <c r="P41" s="345"/>
      <c r="Q41" s="343"/>
      <c r="R41" s="343">
        <v>0</v>
      </c>
      <c r="S41" s="343">
        <v>0</v>
      </c>
      <c r="T41" s="343">
        <v>0</v>
      </c>
      <c r="U41" s="316">
        <f t="shared" si="2"/>
        <v>0</v>
      </c>
      <c r="V41" s="344">
        <f t="shared" si="3"/>
        <v>0</v>
      </c>
      <c r="W41" s="344">
        <f t="shared" si="4"/>
        <v>0</v>
      </c>
      <c r="X41" s="344">
        <f t="shared" si="7"/>
        <v>0</v>
      </c>
      <c r="Y41" s="354"/>
      <c r="Z41" s="355">
        <f t="shared" si="5"/>
        <v>3500</v>
      </c>
      <c r="AA41" s="356"/>
      <c r="AC41" s="310">
        <f>1095-274</f>
        <v>821</v>
      </c>
      <c r="AE41" s="339"/>
    </row>
    <row r="42" spans="1:37" s="327" customFormat="1" ht="36" customHeight="1" x14ac:dyDescent="0.3">
      <c r="A42" s="291">
        <v>5</v>
      </c>
      <c r="B42" s="306" t="s">
        <v>555</v>
      </c>
      <c r="C42" s="308"/>
      <c r="D42" s="455"/>
      <c r="E42" s="308"/>
      <c r="F42" s="308"/>
      <c r="G42" s="308">
        <f t="shared" si="10"/>
        <v>989188.9425</v>
      </c>
      <c r="H42" s="455"/>
      <c r="I42" s="308"/>
      <c r="J42" s="308">
        <v>510454</v>
      </c>
      <c r="K42" s="308">
        <v>478734.9425</v>
      </c>
      <c r="L42" s="308"/>
      <c r="M42" s="308"/>
      <c r="N42" s="308">
        <f t="shared" si="6"/>
        <v>770357.17989999999</v>
      </c>
      <c r="O42" s="343"/>
      <c r="P42" s="341">
        <f>236394+478734.9425+119057.3894-20829.152-26000-17000</f>
        <v>770357.17989999999</v>
      </c>
      <c r="Q42" s="343"/>
      <c r="R42" s="343"/>
      <c r="S42" s="308">
        <f>236394+478734.9425+119057.3894-20829.152-26000-17000</f>
        <v>770357.17989999999</v>
      </c>
      <c r="T42" s="308">
        <v>103093.937517</v>
      </c>
      <c r="U42" s="316">
        <f t="shared" si="2"/>
        <v>0</v>
      </c>
      <c r="V42" s="344">
        <f t="shared" si="3"/>
        <v>10.422067320773756</v>
      </c>
      <c r="W42" s="344">
        <f t="shared" si="4"/>
        <v>13.382615260414994</v>
      </c>
      <c r="X42" s="344">
        <f t="shared" si="7"/>
        <v>13.382615260414994</v>
      </c>
      <c r="Y42" s="357"/>
      <c r="Z42" s="358"/>
      <c r="AA42" s="359"/>
      <c r="AC42" s="360">
        <f>+J42-P42</f>
        <v>-259903.17989999999</v>
      </c>
      <c r="AE42" s="339"/>
    </row>
    <row r="43" spans="1:37" s="327" customFormat="1" ht="36" customHeight="1" x14ac:dyDescent="0.3">
      <c r="A43" s="291">
        <v>6</v>
      </c>
      <c r="B43" s="306" t="s">
        <v>50</v>
      </c>
      <c r="C43" s="308">
        <f t="shared" si="9"/>
        <v>182047</v>
      </c>
      <c r="D43" s="343">
        <v>0</v>
      </c>
      <c r="E43" s="308">
        <v>182047</v>
      </c>
      <c r="F43" s="308"/>
      <c r="G43" s="308">
        <f t="shared" si="10"/>
        <v>0</v>
      </c>
      <c r="H43" s="343">
        <v>0</v>
      </c>
      <c r="I43" s="308"/>
      <c r="J43" s="308"/>
      <c r="K43" s="308"/>
      <c r="L43" s="308"/>
      <c r="M43" s="308"/>
      <c r="N43" s="307">
        <f t="shared" si="6"/>
        <v>333710.45730000001</v>
      </c>
      <c r="O43" s="308"/>
      <c r="P43" s="308">
        <f>-117877.6797-23560.12</f>
        <v>-141437.7997</v>
      </c>
      <c r="Q43" s="308"/>
      <c r="R43" s="308">
        <f>293101.257+182047</f>
        <v>475148.25699999998</v>
      </c>
      <c r="S43" s="308">
        <f>293101.257+182047+P43</f>
        <v>333710.45730000001</v>
      </c>
      <c r="T43" s="308">
        <v>90751.848159000001</v>
      </c>
      <c r="U43" s="316">
        <f t="shared" si="2"/>
        <v>49.850779281723952</v>
      </c>
      <c r="V43" s="344">
        <f t="shared" si="3"/>
        <v>0</v>
      </c>
      <c r="W43" s="344">
        <f t="shared" si="4"/>
        <v>27.194787029827967</v>
      </c>
      <c r="X43" s="344">
        <f t="shared" si="7"/>
        <v>27.194787029827967</v>
      </c>
      <c r="Y43" s="343"/>
      <c r="Z43" s="361">
        <f t="shared" si="5"/>
        <v>-333710.45730000001</v>
      </c>
      <c r="AA43" s="362"/>
      <c r="AB43" s="339">
        <f>+N43+N57</f>
        <v>480263.52349400002</v>
      </c>
      <c r="AC43" s="363"/>
    </row>
    <row r="44" spans="1:37" ht="16.8" x14ac:dyDescent="0.3">
      <c r="A44" s="268" t="s">
        <v>49</v>
      </c>
      <c r="B44" s="303" t="s">
        <v>556</v>
      </c>
      <c r="C44" s="345">
        <f t="shared" si="9"/>
        <v>0</v>
      </c>
      <c r="D44" s="345"/>
      <c r="E44" s="345"/>
      <c r="F44" s="345"/>
      <c r="G44" s="345">
        <f t="shared" ref="G44:G57" si="11">+H44+I44+J44</f>
        <v>0</v>
      </c>
      <c r="H44" s="345"/>
      <c r="I44" s="345"/>
      <c r="J44" s="345"/>
      <c r="K44" s="345"/>
      <c r="L44" s="345"/>
      <c r="M44" s="345"/>
      <c r="N44" s="345">
        <f t="shared" si="6"/>
        <v>0</v>
      </c>
      <c r="O44" s="345"/>
      <c r="P44" s="345"/>
      <c r="Q44" s="345"/>
      <c r="R44" s="345"/>
      <c r="S44" s="345"/>
      <c r="T44" s="343">
        <v>0</v>
      </c>
      <c r="U44" s="316">
        <f t="shared" si="2"/>
        <v>0</v>
      </c>
      <c r="V44" s="316">
        <f t="shared" si="3"/>
        <v>0</v>
      </c>
      <c r="W44" s="316">
        <f t="shared" si="4"/>
        <v>0</v>
      </c>
      <c r="X44" s="316">
        <f t="shared" si="7"/>
        <v>0</v>
      </c>
      <c r="Y44" s="318"/>
      <c r="Z44" s="315">
        <f t="shared" si="5"/>
        <v>0</v>
      </c>
      <c r="AA44" s="318"/>
      <c r="AE44" s="290"/>
      <c r="AF44" s="290"/>
    </row>
    <row r="45" spans="1:37" ht="33.6" x14ac:dyDescent="0.3">
      <c r="A45" s="268" t="s">
        <v>52</v>
      </c>
      <c r="B45" s="303" t="s">
        <v>308</v>
      </c>
      <c r="C45" s="345">
        <f t="shared" si="9"/>
        <v>0</v>
      </c>
      <c r="D45" s="223"/>
      <c r="E45" s="223"/>
      <c r="F45" s="223"/>
      <c r="G45" s="281">
        <f>+H45+I45+J45+K45+L45</f>
        <v>0</v>
      </c>
      <c r="H45" s="223">
        <v>8000</v>
      </c>
      <c r="I45" s="223"/>
      <c r="J45" s="223"/>
      <c r="K45" s="223"/>
      <c r="L45" s="223">
        <v>-8000</v>
      </c>
      <c r="M45" s="223"/>
      <c r="N45" s="281">
        <f t="shared" si="6"/>
        <v>0</v>
      </c>
      <c r="O45" s="223">
        <v>8000</v>
      </c>
      <c r="P45" s="223">
        <v>-8000</v>
      </c>
      <c r="Q45" s="223"/>
      <c r="R45" s="223">
        <v>0</v>
      </c>
      <c r="S45" s="281">
        <f>N45</f>
        <v>0</v>
      </c>
      <c r="T45" s="343">
        <v>0</v>
      </c>
      <c r="U45" s="316">
        <f t="shared" si="2"/>
        <v>0</v>
      </c>
      <c r="V45" s="316">
        <f t="shared" si="3"/>
        <v>0</v>
      </c>
      <c r="W45" s="316">
        <f t="shared" si="4"/>
        <v>0</v>
      </c>
      <c r="X45" s="316">
        <f t="shared" si="7"/>
        <v>0</v>
      </c>
      <c r="Y45" s="318"/>
      <c r="Z45" s="315">
        <f t="shared" si="5"/>
        <v>0</v>
      </c>
      <c r="AA45" s="318"/>
    </row>
    <row r="46" spans="1:37" ht="25.2" customHeight="1" x14ac:dyDescent="0.3">
      <c r="A46" s="268" t="s">
        <v>309</v>
      </c>
      <c r="B46" s="303" t="s">
        <v>310</v>
      </c>
      <c r="C46" s="345">
        <f t="shared" si="9"/>
        <v>0</v>
      </c>
      <c r="D46" s="223"/>
      <c r="E46" s="223"/>
      <c r="F46" s="223"/>
      <c r="G46" s="281">
        <f t="shared" si="11"/>
        <v>12400</v>
      </c>
      <c r="H46" s="223">
        <v>12400</v>
      </c>
      <c r="I46" s="223"/>
      <c r="J46" s="223"/>
      <c r="K46" s="223"/>
      <c r="L46" s="223"/>
      <c r="M46" s="223"/>
      <c r="N46" s="281">
        <f t="shared" si="6"/>
        <v>12400</v>
      </c>
      <c r="O46" s="223">
        <v>12400</v>
      </c>
      <c r="P46" s="223"/>
      <c r="Q46" s="223"/>
      <c r="R46" s="223">
        <v>0</v>
      </c>
      <c r="S46" s="223">
        <v>12400</v>
      </c>
      <c r="T46" s="308">
        <f>5691+5777</f>
        <v>11468</v>
      </c>
      <c r="U46" s="316">
        <f t="shared" si="2"/>
        <v>0</v>
      </c>
      <c r="V46" s="316">
        <f t="shared" si="3"/>
        <v>92.483870967741936</v>
      </c>
      <c r="W46" s="316">
        <f t="shared" si="4"/>
        <v>92.483870967741936</v>
      </c>
      <c r="X46" s="316">
        <f t="shared" si="7"/>
        <v>92.483870967741936</v>
      </c>
      <c r="Y46" s="318"/>
      <c r="Z46" s="315">
        <f t="shared" si="5"/>
        <v>0</v>
      </c>
      <c r="AA46" s="318"/>
    </row>
    <row r="47" spans="1:37" ht="25.2" customHeight="1" x14ac:dyDescent="0.3">
      <c r="A47" s="268" t="s">
        <v>311</v>
      </c>
      <c r="B47" s="303" t="s">
        <v>312</v>
      </c>
      <c r="C47" s="223">
        <f t="shared" si="9"/>
        <v>444260</v>
      </c>
      <c r="D47" s="223">
        <v>444260</v>
      </c>
      <c r="E47" s="223"/>
      <c r="F47" s="223"/>
      <c r="G47" s="281">
        <f t="shared" si="11"/>
        <v>444260</v>
      </c>
      <c r="H47" s="223">
        <v>444260</v>
      </c>
      <c r="I47" s="223"/>
      <c r="J47" s="223"/>
      <c r="K47" s="223"/>
      <c r="L47" s="223"/>
      <c r="M47" s="223"/>
      <c r="N47" s="345">
        <f t="shared" si="6"/>
        <v>0</v>
      </c>
      <c r="O47" s="223">
        <v>0</v>
      </c>
      <c r="P47" s="223"/>
      <c r="Q47" s="223"/>
      <c r="R47" s="223">
        <v>0</v>
      </c>
      <c r="S47" s="223">
        <v>0</v>
      </c>
      <c r="T47" s="343">
        <v>0</v>
      </c>
      <c r="U47" s="316">
        <f t="shared" si="2"/>
        <v>0</v>
      </c>
      <c r="V47" s="316">
        <f t="shared" si="3"/>
        <v>0</v>
      </c>
      <c r="W47" s="316">
        <f t="shared" si="4"/>
        <v>0</v>
      </c>
      <c r="X47" s="316">
        <f t="shared" si="7"/>
        <v>0</v>
      </c>
      <c r="Y47" s="318"/>
      <c r="Z47" s="315">
        <f t="shared" si="5"/>
        <v>444260</v>
      </c>
      <c r="AA47" s="318"/>
      <c r="AB47" s="290"/>
    </row>
    <row r="48" spans="1:37" s="367" customFormat="1" ht="25.2" customHeight="1" x14ac:dyDescent="0.3">
      <c r="A48" s="328" t="s">
        <v>54</v>
      </c>
      <c r="B48" s="329" t="s">
        <v>557</v>
      </c>
      <c r="C48" s="330">
        <f t="shared" si="9"/>
        <v>2555740</v>
      </c>
      <c r="D48" s="364">
        <f>+D49</f>
        <v>2555740</v>
      </c>
      <c r="E48" s="364"/>
      <c r="F48" s="364"/>
      <c r="G48" s="331">
        <f>+H48+I48+J48+K48</f>
        <v>3186339</v>
      </c>
      <c r="H48" s="331">
        <f>+SUM(H49:H57)</f>
        <v>3057612</v>
      </c>
      <c r="I48" s="331">
        <f>+SUM(I49:I57)</f>
        <v>116227</v>
      </c>
      <c r="J48" s="365">
        <f>+SUM(J49:J57)</f>
        <v>0</v>
      </c>
      <c r="K48" s="331">
        <f>+SUM(K49:K57)</f>
        <v>12500</v>
      </c>
      <c r="L48" s="331">
        <f>+SUM(L49:L57)</f>
        <v>527200</v>
      </c>
      <c r="M48" s="331"/>
      <c r="N48" s="331">
        <f t="shared" si="6"/>
        <v>3797064.0661940002</v>
      </c>
      <c r="O48" s="331">
        <f>+SUM(O49:O57)</f>
        <v>3057612</v>
      </c>
      <c r="P48" s="331">
        <f>+SUM(P49:P57)</f>
        <v>592899</v>
      </c>
      <c r="Q48" s="331"/>
      <c r="R48" s="331">
        <f>+SUM(R49:R57)</f>
        <v>146553.06619400001</v>
      </c>
      <c r="S48" s="331">
        <f>+S49+S51+S57</f>
        <v>2287523.220071</v>
      </c>
      <c r="T48" s="331">
        <f>+T49+T51+T57</f>
        <v>1616477.1089720002</v>
      </c>
      <c r="U48" s="334">
        <f t="shared" si="2"/>
        <v>63.248887170525954</v>
      </c>
      <c r="V48" s="334">
        <f t="shared" si="3"/>
        <v>50.731485537853949</v>
      </c>
      <c r="W48" s="334">
        <f t="shared" si="4"/>
        <v>42.57176283549731</v>
      </c>
      <c r="X48" s="334">
        <f t="shared" si="7"/>
        <v>70.66494865664481</v>
      </c>
      <c r="Y48" s="335"/>
      <c r="Z48" s="336">
        <f t="shared" si="5"/>
        <v>898815.77992899995</v>
      </c>
      <c r="AA48" s="335"/>
      <c r="AB48" s="290">
        <f>+N49+N50+N51+N52</f>
        <v>3610511</v>
      </c>
      <c r="AC48" s="366"/>
      <c r="AD48" s="290"/>
      <c r="AE48" s="282"/>
      <c r="AF48" s="282"/>
      <c r="AG48" s="282"/>
      <c r="AH48" s="282"/>
      <c r="AI48" s="282"/>
      <c r="AJ48" s="282"/>
      <c r="AK48" s="282"/>
    </row>
    <row r="49" spans="1:32" s="352" customFormat="1" ht="33.6" x14ac:dyDescent="0.3">
      <c r="A49" s="291">
        <v>1</v>
      </c>
      <c r="B49" s="368" t="s">
        <v>313</v>
      </c>
      <c r="C49" s="369">
        <f t="shared" si="9"/>
        <v>2555740</v>
      </c>
      <c r="D49" s="369">
        <v>2555740</v>
      </c>
      <c r="E49" s="369"/>
      <c r="F49" s="369"/>
      <c r="G49" s="308">
        <f t="shared" si="11"/>
        <v>2608939</v>
      </c>
      <c r="H49" s="369">
        <v>2555740</v>
      </c>
      <c r="I49" s="369">
        <v>53199</v>
      </c>
      <c r="J49" s="369"/>
      <c r="K49" s="369"/>
      <c r="L49" s="369"/>
      <c r="M49" s="369"/>
      <c r="N49" s="370">
        <f t="shared" si="6"/>
        <v>2608939</v>
      </c>
      <c r="O49" s="370">
        <v>2555740</v>
      </c>
      <c r="P49" s="370">
        <v>53199</v>
      </c>
      <c r="Q49" s="370"/>
      <c r="R49" s="369"/>
      <c r="S49" s="591">
        <v>1032322.7212349998</v>
      </c>
      <c r="T49" s="591">
        <v>672808.70444100001</v>
      </c>
      <c r="U49" s="371">
        <f t="shared" si="2"/>
        <v>26.325397123377183</v>
      </c>
      <c r="V49" s="371">
        <f t="shared" si="3"/>
        <v>25.788594690830259</v>
      </c>
      <c r="W49" s="371">
        <f t="shared" si="4"/>
        <v>25.788594690830259</v>
      </c>
      <c r="X49" s="371">
        <f t="shared" si="7"/>
        <v>65.174260974910823</v>
      </c>
      <c r="Y49" s="372"/>
      <c r="Z49" s="370">
        <f>+G49+G50-S49</f>
        <v>1639644.2787650002</v>
      </c>
      <c r="AA49" s="372">
        <f>+N49-S49</f>
        <v>1576616.2787650002</v>
      </c>
      <c r="AD49" s="353"/>
      <c r="AE49" s="353"/>
      <c r="AF49" s="353"/>
    </row>
    <row r="50" spans="1:32" s="352" customFormat="1" ht="16.8" x14ac:dyDescent="0.3">
      <c r="A50" s="291">
        <v>2</v>
      </c>
      <c r="B50" s="368" t="s">
        <v>314</v>
      </c>
      <c r="C50" s="373">
        <f t="shared" si="9"/>
        <v>0</v>
      </c>
      <c r="D50" s="369"/>
      <c r="E50" s="369"/>
      <c r="F50" s="369"/>
      <c r="G50" s="369">
        <f t="shared" si="11"/>
        <v>63028</v>
      </c>
      <c r="H50" s="369">
        <v>0</v>
      </c>
      <c r="I50" s="369">
        <v>63028</v>
      </c>
      <c r="J50" s="369"/>
      <c r="K50" s="369"/>
      <c r="L50" s="369"/>
      <c r="M50" s="369"/>
      <c r="N50" s="369">
        <f t="shared" si="6"/>
        <v>0</v>
      </c>
      <c r="O50" s="369">
        <v>0</v>
      </c>
      <c r="P50" s="369"/>
      <c r="Q50" s="369"/>
      <c r="R50" s="369"/>
      <c r="S50" s="592"/>
      <c r="T50" s="592"/>
      <c r="U50" s="371">
        <f t="shared" si="2"/>
        <v>0</v>
      </c>
      <c r="V50" s="371">
        <f t="shared" si="3"/>
        <v>0</v>
      </c>
      <c r="W50" s="371">
        <f t="shared" si="4"/>
        <v>0</v>
      </c>
      <c r="X50" s="371">
        <f t="shared" si="7"/>
        <v>0</v>
      </c>
      <c r="Y50" s="372"/>
      <c r="Z50" s="370"/>
      <c r="AA50" s="372"/>
      <c r="AC50" s="374"/>
      <c r="AE50" s="353"/>
      <c r="AF50" s="353"/>
    </row>
    <row r="51" spans="1:32" s="352" customFormat="1" ht="33.6" x14ac:dyDescent="0.3">
      <c r="A51" s="291">
        <v>3</v>
      </c>
      <c r="B51" s="368" t="s">
        <v>315</v>
      </c>
      <c r="C51" s="373">
        <f t="shared" si="9"/>
        <v>0</v>
      </c>
      <c r="D51" s="369"/>
      <c r="E51" s="369"/>
      <c r="F51" s="369"/>
      <c r="G51" s="308">
        <f t="shared" si="11"/>
        <v>228000</v>
      </c>
      <c r="H51" s="369">
        <v>228000</v>
      </c>
      <c r="I51" s="369"/>
      <c r="J51" s="369"/>
      <c r="K51" s="369"/>
      <c r="L51" s="369">
        <v>461000</v>
      </c>
      <c r="M51" s="369"/>
      <c r="N51" s="369">
        <f t="shared" si="6"/>
        <v>689000</v>
      </c>
      <c r="O51" s="369">
        <v>228000</v>
      </c>
      <c r="P51" s="369">
        <v>461000</v>
      </c>
      <c r="Q51" s="369"/>
      <c r="R51" s="369"/>
      <c r="S51" s="591">
        <v>1108647.432642</v>
      </c>
      <c r="T51" s="591">
        <v>865604.64988000016</v>
      </c>
      <c r="U51" s="371">
        <f t="shared" si="2"/>
        <v>0</v>
      </c>
      <c r="V51" s="371">
        <f t="shared" si="3"/>
        <v>379.65116222807023</v>
      </c>
      <c r="W51" s="371">
        <f t="shared" si="4"/>
        <v>125.63202465602325</v>
      </c>
      <c r="X51" s="371">
        <f t="shared" si="7"/>
        <v>78.077540649437253</v>
      </c>
      <c r="Y51" s="372"/>
      <c r="Z51" s="370">
        <f>+G51+G52+G53+G54+G55+G56-S51</f>
        <v>-594275.43264200003</v>
      </c>
      <c r="AA51" s="372">
        <f>+N51+N52-S51</f>
        <v>-107075.43264200003</v>
      </c>
      <c r="AE51" s="353"/>
      <c r="AF51" s="353"/>
    </row>
    <row r="52" spans="1:32" s="352" customFormat="1" ht="16.8" x14ac:dyDescent="0.3">
      <c r="A52" s="291">
        <v>4</v>
      </c>
      <c r="B52" s="368" t="s">
        <v>316</v>
      </c>
      <c r="C52" s="373">
        <f t="shared" si="9"/>
        <v>0</v>
      </c>
      <c r="D52" s="369"/>
      <c r="E52" s="369"/>
      <c r="F52" s="369"/>
      <c r="G52" s="308">
        <f>+H52+I52+J52+K52</f>
        <v>286372</v>
      </c>
      <c r="H52" s="369">
        <v>273872</v>
      </c>
      <c r="I52" s="369"/>
      <c r="J52" s="369"/>
      <c r="K52" s="369">
        <v>12500</v>
      </c>
      <c r="L52" s="369">
        <v>26200</v>
      </c>
      <c r="M52" s="369"/>
      <c r="N52" s="369">
        <f t="shared" si="6"/>
        <v>312572</v>
      </c>
      <c r="O52" s="369">
        <v>273872</v>
      </c>
      <c r="P52" s="369">
        <f>26200+12500</f>
        <v>38700</v>
      </c>
      <c r="Q52" s="369"/>
      <c r="R52" s="369"/>
      <c r="S52" s="593"/>
      <c r="T52" s="593"/>
      <c r="U52" s="371">
        <f t="shared" si="2"/>
        <v>0</v>
      </c>
      <c r="V52" s="371">
        <f t="shared" si="3"/>
        <v>0</v>
      </c>
      <c r="W52" s="371">
        <f t="shared" si="4"/>
        <v>0</v>
      </c>
      <c r="X52" s="371">
        <f t="shared" si="7"/>
        <v>0</v>
      </c>
      <c r="Y52" s="372"/>
      <c r="Z52" s="370"/>
      <c r="AA52" s="372"/>
      <c r="AE52" s="353"/>
      <c r="AF52" s="353"/>
    </row>
    <row r="53" spans="1:32" s="352" customFormat="1" ht="33.6" x14ac:dyDescent="0.3">
      <c r="A53" s="291">
        <v>5</v>
      </c>
      <c r="B53" s="368" t="s">
        <v>317</v>
      </c>
      <c r="C53" s="373">
        <f t="shared" si="9"/>
        <v>0</v>
      </c>
      <c r="D53" s="369"/>
      <c r="E53" s="369"/>
      <c r="F53" s="369"/>
      <c r="G53" s="373">
        <f t="shared" si="11"/>
        <v>0</v>
      </c>
      <c r="H53" s="373"/>
      <c r="I53" s="373"/>
      <c r="J53" s="373"/>
      <c r="K53" s="373"/>
      <c r="L53" s="373"/>
      <c r="M53" s="373"/>
      <c r="N53" s="373">
        <f t="shared" si="6"/>
        <v>0</v>
      </c>
      <c r="O53" s="373"/>
      <c r="P53" s="373"/>
      <c r="Q53" s="373"/>
      <c r="R53" s="373"/>
      <c r="S53" s="593"/>
      <c r="T53" s="593"/>
      <c r="U53" s="371">
        <f t="shared" si="2"/>
        <v>0</v>
      </c>
      <c r="V53" s="371">
        <f t="shared" si="3"/>
        <v>0</v>
      </c>
      <c r="W53" s="371">
        <f t="shared" si="4"/>
        <v>0</v>
      </c>
      <c r="X53" s="371">
        <f t="shared" si="7"/>
        <v>0</v>
      </c>
      <c r="Y53" s="372"/>
      <c r="Z53" s="370"/>
      <c r="AA53" s="372"/>
      <c r="AC53" s="353"/>
      <c r="AE53" s="353"/>
      <c r="AF53" s="353"/>
    </row>
    <row r="54" spans="1:32" s="352" customFormat="1" ht="16.8" x14ac:dyDescent="0.3">
      <c r="A54" s="291">
        <v>6</v>
      </c>
      <c r="B54" s="368" t="s">
        <v>318</v>
      </c>
      <c r="C54" s="373">
        <f t="shared" si="9"/>
        <v>0</v>
      </c>
      <c r="D54" s="369"/>
      <c r="E54" s="369"/>
      <c r="F54" s="369"/>
      <c r="G54" s="373">
        <f t="shared" si="11"/>
        <v>0</v>
      </c>
      <c r="H54" s="373"/>
      <c r="I54" s="373"/>
      <c r="J54" s="373"/>
      <c r="K54" s="373"/>
      <c r="L54" s="373"/>
      <c r="M54" s="373"/>
      <c r="N54" s="373">
        <f t="shared" si="6"/>
        <v>0</v>
      </c>
      <c r="O54" s="373"/>
      <c r="P54" s="373"/>
      <c r="Q54" s="373"/>
      <c r="R54" s="373"/>
      <c r="S54" s="593"/>
      <c r="T54" s="593"/>
      <c r="U54" s="371">
        <f t="shared" si="2"/>
        <v>0</v>
      </c>
      <c r="V54" s="371">
        <f t="shared" si="3"/>
        <v>0</v>
      </c>
      <c r="W54" s="371">
        <f t="shared" si="4"/>
        <v>0</v>
      </c>
      <c r="X54" s="371">
        <f t="shared" si="7"/>
        <v>0</v>
      </c>
      <c r="Y54" s="372"/>
      <c r="Z54" s="370"/>
      <c r="AA54" s="372"/>
      <c r="AD54" s="353"/>
      <c r="AE54" s="353"/>
      <c r="AF54" s="353"/>
    </row>
    <row r="55" spans="1:32" s="352" customFormat="1" ht="16.8" x14ac:dyDescent="0.3">
      <c r="A55" s="291">
        <v>7</v>
      </c>
      <c r="B55" s="368" t="s">
        <v>319</v>
      </c>
      <c r="C55" s="373">
        <f t="shared" si="9"/>
        <v>0</v>
      </c>
      <c r="D55" s="369"/>
      <c r="E55" s="369"/>
      <c r="F55" s="369"/>
      <c r="G55" s="373">
        <f t="shared" si="11"/>
        <v>0</v>
      </c>
      <c r="H55" s="373"/>
      <c r="I55" s="373"/>
      <c r="J55" s="373"/>
      <c r="K55" s="373"/>
      <c r="L55" s="373"/>
      <c r="M55" s="373"/>
      <c r="N55" s="373">
        <f t="shared" si="6"/>
        <v>0</v>
      </c>
      <c r="O55" s="373"/>
      <c r="P55" s="373"/>
      <c r="Q55" s="373"/>
      <c r="R55" s="373"/>
      <c r="S55" s="593"/>
      <c r="T55" s="593"/>
      <c r="U55" s="371">
        <f t="shared" si="2"/>
        <v>0</v>
      </c>
      <c r="V55" s="371">
        <f t="shared" si="3"/>
        <v>0</v>
      </c>
      <c r="W55" s="371">
        <f t="shared" si="4"/>
        <v>0</v>
      </c>
      <c r="X55" s="371">
        <f t="shared" si="7"/>
        <v>0</v>
      </c>
      <c r="Y55" s="372"/>
      <c r="Z55" s="370"/>
      <c r="AA55" s="372"/>
      <c r="AC55" s="353">
        <f>+N49-S49</f>
        <v>1576616.2787650002</v>
      </c>
      <c r="AE55" s="353"/>
      <c r="AF55" s="353"/>
    </row>
    <row r="56" spans="1:32" s="352" customFormat="1" ht="33.6" x14ac:dyDescent="0.3">
      <c r="A56" s="291">
        <v>8</v>
      </c>
      <c r="B56" s="368" t="s">
        <v>320</v>
      </c>
      <c r="C56" s="373">
        <f t="shared" si="9"/>
        <v>0</v>
      </c>
      <c r="D56" s="369"/>
      <c r="E56" s="369"/>
      <c r="F56" s="369"/>
      <c r="G56" s="373">
        <f t="shared" si="11"/>
        <v>0</v>
      </c>
      <c r="H56" s="373"/>
      <c r="I56" s="373"/>
      <c r="J56" s="373"/>
      <c r="K56" s="373"/>
      <c r="L56" s="373">
        <v>40000</v>
      </c>
      <c r="M56" s="373"/>
      <c r="N56" s="373">
        <f t="shared" si="6"/>
        <v>40000</v>
      </c>
      <c r="O56" s="373"/>
      <c r="P56" s="373">
        <v>40000</v>
      </c>
      <c r="Q56" s="373"/>
      <c r="R56" s="373"/>
      <c r="S56" s="592"/>
      <c r="T56" s="592"/>
      <c r="U56" s="371">
        <f t="shared" si="2"/>
        <v>0</v>
      </c>
      <c r="V56" s="371">
        <f t="shared" si="3"/>
        <v>0</v>
      </c>
      <c r="W56" s="371">
        <f t="shared" si="4"/>
        <v>0</v>
      </c>
      <c r="X56" s="371">
        <f t="shared" si="7"/>
        <v>0</v>
      </c>
      <c r="Y56" s="372"/>
      <c r="Z56" s="370"/>
      <c r="AA56" s="372"/>
      <c r="AC56" s="374">
        <f>+S51-N51-N52</f>
        <v>107075.43264200003</v>
      </c>
      <c r="AE56" s="353"/>
      <c r="AF56" s="353"/>
    </row>
    <row r="57" spans="1:32" s="352" customFormat="1" ht="33.6" x14ac:dyDescent="0.3">
      <c r="A57" s="291">
        <v>9</v>
      </c>
      <c r="B57" s="368" t="s">
        <v>59</v>
      </c>
      <c r="C57" s="373">
        <f t="shared" si="9"/>
        <v>0</v>
      </c>
      <c r="D57" s="369"/>
      <c r="E57" s="369"/>
      <c r="F57" s="369"/>
      <c r="G57" s="373">
        <f t="shared" si="11"/>
        <v>0</v>
      </c>
      <c r="H57" s="373"/>
      <c r="I57" s="373"/>
      <c r="J57" s="373"/>
      <c r="K57" s="373"/>
      <c r="L57" s="373"/>
      <c r="M57" s="373"/>
      <c r="N57" s="308">
        <f t="shared" si="6"/>
        <v>146553.06619400001</v>
      </c>
      <c r="O57" s="373"/>
      <c r="P57" s="373"/>
      <c r="Q57" s="373"/>
      <c r="R57" s="308">
        <v>146553.06619400001</v>
      </c>
      <c r="S57" s="308">
        <v>146553.06619400001</v>
      </c>
      <c r="T57" s="308">
        <v>78063.754650999996</v>
      </c>
      <c r="U57" s="371">
        <f t="shared" si="2"/>
        <v>0</v>
      </c>
      <c r="V57" s="371">
        <f t="shared" si="3"/>
        <v>0</v>
      </c>
      <c r="W57" s="371">
        <f t="shared" si="4"/>
        <v>53.266544793858422</v>
      </c>
      <c r="X57" s="371">
        <f t="shared" si="7"/>
        <v>53.266544793858422</v>
      </c>
      <c r="Y57" s="372"/>
      <c r="Z57" s="370">
        <f t="shared" ref="Z57:Z59" si="12">+G57-S57</f>
        <v>-146553.06619400001</v>
      </c>
      <c r="AA57" s="372"/>
      <c r="AE57" s="353"/>
      <c r="AF57" s="353"/>
    </row>
    <row r="58" spans="1:32" s="379" customFormat="1" ht="35.25" customHeight="1" x14ac:dyDescent="0.3">
      <c r="A58" s="319" t="s">
        <v>35</v>
      </c>
      <c r="B58" s="375" t="s">
        <v>63</v>
      </c>
      <c r="C58" s="375"/>
      <c r="D58" s="376"/>
      <c r="E58" s="376"/>
      <c r="F58" s="376"/>
      <c r="G58" s="377">
        <f t="shared" ref="G58:G59" si="13">+H58</f>
        <v>0</v>
      </c>
      <c r="H58" s="377"/>
      <c r="I58" s="377"/>
      <c r="J58" s="377"/>
      <c r="K58" s="377"/>
      <c r="L58" s="377"/>
      <c r="M58" s="377"/>
      <c r="N58" s="378">
        <f>N59</f>
        <v>29232.044827999998</v>
      </c>
      <c r="O58" s="377"/>
      <c r="P58" s="378">
        <f>P59</f>
        <v>29232.044827999998</v>
      </c>
      <c r="Q58" s="377"/>
      <c r="R58" s="377"/>
      <c r="S58" s="376">
        <f>S59</f>
        <v>29232.044827999998</v>
      </c>
      <c r="T58" s="325">
        <v>0</v>
      </c>
      <c r="U58" s="371">
        <f t="shared" si="2"/>
        <v>0</v>
      </c>
      <c r="V58" s="371">
        <f t="shared" si="3"/>
        <v>0</v>
      </c>
      <c r="W58" s="371">
        <f t="shared" si="4"/>
        <v>0</v>
      </c>
      <c r="X58" s="371">
        <f t="shared" si="7"/>
        <v>0</v>
      </c>
      <c r="Y58" s="324"/>
      <c r="Z58" s="325">
        <f t="shared" si="12"/>
        <v>-29232.044827999998</v>
      </c>
      <c r="AA58" s="324"/>
      <c r="AD58" s="310"/>
    </row>
    <row r="59" spans="1:32" ht="28.5" customHeight="1" x14ac:dyDescent="0.3">
      <c r="A59" s="291">
        <v>1</v>
      </c>
      <c r="B59" s="306" t="s">
        <v>64</v>
      </c>
      <c r="C59" s="306"/>
      <c r="D59" s="307"/>
      <c r="E59" s="307"/>
      <c r="F59" s="307"/>
      <c r="G59" s="380">
        <f t="shared" si="13"/>
        <v>0</v>
      </c>
      <c r="H59" s="380"/>
      <c r="I59" s="380"/>
      <c r="J59" s="380"/>
      <c r="K59" s="380"/>
      <c r="L59" s="380"/>
      <c r="M59" s="380"/>
      <c r="N59" s="381">
        <f t="shared" si="6"/>
        <v>29232.044827999998</v>
      </c>
      <c r="O59" s="380"/>
      <c r="P59" s="378">
        <v>29232.044827999998</v>
      </c>
      <c r="Q59" s="380"/>
      <c r="R59" s="380"/>
      <c r="S59" s="341">
        <f>P59</f>
        <v>29232.044827999998</v>
      </c>
      <c r="T59" s="325">
        <v>0</v>
      </c>
      <c r="U59" s="371">
        <f t="shared" si="2"/>
        <v>0</v>
      </c>
      <c r="V59" s="371">
        <f t="shared" si="3"/>
        <v>0</v>
      </c>
      <c r="W59" s="371">
        <f t="shared" si="4"/>
        <v>0</v>
      </c>
      <c r="X59" s="371">
        <f t="shared" si="7"/>
        <v>0</v>
      </c>
      <c r="Y59" s="318"/>
      <c r="Z59" s="280">
        <f t="shared" si="12"/>
        <v>-29232.044827999998</v>
      </c>
      <c r="AA59" s="318"/>
    </row>
  </sheetData>
  <mergeCells count="25">
    <mergeCell ref="S49:S50"/>
    <mergeCell ref="T49:T50"/>
    <mergeCell ref="S51:S56"/>
    <mergeCell ref="T51:T56"/>
    <mergeCell ref="AB5:AB7"/>
    <mergeCell ref="V6:V7"/>
    <mergeCell ref="W6:W7"/>
    <mergeCell ref="X6:X7"/>
    <mergeCell ref="Y6:Y7"/>
    <mergeCell ref="Z5:Z7"/>
    <mergeCell ref="AA5:AA7"/>
    <mergeCell ref="A1:X1"/>
    <mergeCell ref="A2:X2"/>
    <mergeCell ref="V4:X4"/>
    <mergeCell ref="A5:A7"/>
    <mergeCell ref="B5:B7"/>
    <mergeCell ref="C5:S5"/>
    <mergeCell ref="T5:T7"/>
    <mergeCell ref="U5:X5"/>
    <mergeCell ref="A3:X3"/>
    <mergeCell ref="C6:F6"/>
    <mergeCell ref="G6:M6"/>
    <mergeCell ref="N6:R6"/>
    <mergeCell ref="S6:S7"/>
    <mergeCell ref="U6:U7"/>
  </mergeCells>
  <conditionalFormatting sqref="U6:Y6">
    <cfRule type="cellIs" dxfId="68" priority="5" stopIfTrue="1" operator="between">
      <formula>0</formula>
      <formula>100</formula>
    </cfRule>
    <cfRule type="cellIs" dxfId="67" priority="6" stopIfTrue="1" operator="between">
      <formula>0.1</formula>
      <formula>49</formula>
    </cfRule>
  </conditionalFormatting>
  <conditionalFormatting sqref="X9:X33">
    <cfRule type="cellIs" dxfId="66" priority="9" stopIfTrue="1" operator="between">
      <formula>0</formula>
      <formula>100</formula>
    </cfRule>
    <cfRule type="cellIs" dxfId="65" priority="10" stopIfTrue="1" operator="between">
      <formula>0.1</formula>
      <formula>49</formula>
    </cfRule>
  </conditionalFormatting>
  <conditionalFormatting sqref="X60:AA65536">
    <cfRule type="cellIs" dxfId="64" priority="17" stopIfTrue="1" operator="between">
      <formula>0</formula>
      <formula>100</formula>
    </cfRule>
    <cfRule type="cellIs" dxfId="63" priority="18" stopIfTrue="1" operator="between">
      <formula>0.1</formula>
      <formula>49</formula>
    </cfRule>
  </conditionalFormatting>
  <conditionalFormatting sqref="Y4">
    <cfRule type="cellIs" dxfId="62" priority="7" stopIfTrue="1" operator="between">
      <formula>0</formula>
      <formula>100</formula>
    </cfRule>
    <cfRule type="cellIs" dxfId="61" priority="8" stopIfTrue="1" operator="between">
      <formula>0.1</formula>
      <formula>49</formula>
    </cfRule>
  </conditionalFormatting>
  <conditionalFormatting sqref="Y8:AA33">
    <cfRule type="cellIs" dxfId="60" priority="3" stopIfTrue="1" operator="between">
      <formula>0</formula>
      <formula>100</formula>
    </cfRule>
    <cfRule type="cellIs" dxfId="59" priority="4" stopIfTrue="1" operator="between">
      <formula>0.1</formula>
      <formula>49</formula>
    </cfRule>
  </conditionalFormatting>
  <conditionalFormatting sqref="AA4">
    <cfRule type="cellIs" dxfId="58" priority="1" stopIfTrue="1" operator="between">
      <formula>0</formula>
      <formula>100</formula>
    </cfRule>
    <cfRule type="cellIs" dxfId="57" priority="2" stopIfTrue="1" operator="between">
      <formula>0.1</formula>
      <formula>49</formula>
    </cfRule>
  </conditionalFormatting>
  <printOptions horizontalCentered="1"/>
  <pageMargins left="0.196850393700787" right="0.196850393700787" top="0.27" bottom="0.196850393700787" header="0.2" footer="0.24"/>
  <pageSetup paperSize="8" scale="75" fitToHeight="0" orientation="landscape" r:id="rId1"/>
  <colBreaks count="1" manualBreakCount="1">
    <brk id="24" max="58"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62"/>
  <sheetViews>
    <sheetView view="pageBreakPreview" zoomScale="60" zoomScaleNormal="100" workbookViewId="0">
      <selection activeCell="F34" sqref="F34"/>
    </sheetView>
  </sheetViews>
  <sheetFormatPr defaultRowHeight="18" x14ac:dyDescent="0.35"/>
  <cols>
    <col min="1" max="1" width="5" style="33" customWidth="1"/>
    <col min="2" max="2" width="67.109375" style="33" customWidth="1"/>
    <col min="3" max="4" width="16.6640625" style="155" customWidth="1"/>
    <col min="5" max="5" width="19.44140625" style="33" customWidth="1"/>
    <col min="6" max="7" width="16.6640625" style="36" customWidth="1"/>
    <col min="8" max="8" width="20.44140625" style="36" customWidth="1"/>
    <col min="9" max="9" width="16.6640625" style="33" customWidth="1"/>
    <col min="10" max="44" width="9.109375" style="33"/>
    <col min="45" max="45" width="6.109375" style="33" customWidth="1"/>
    <col min="46" max="46" width="46.44140625" style="33" customWidth="1"/>
    <col min="47" max="47" width="14.109375" style="33" customWidth="1"/>
    <col min="48" max="48" width="15" style="33" customWidth="1"/>
    <col min="49" max="49" width="12.88671875" style="33" customWidth="1"/>
    <col min="50" max="300" width="9.109375" style="33"/>
    <col min="301" max="301" width="6.109375" style="33" customWidth="1"/>
    <col min="302" max="302" width="46.44140625" style="33" customWidth="1"/>
    <col min="303" max="303" width="14.109375" style="33" customWidth="1"/>
    <col min="304" max="304" width="15" style="33" customWidth="1"/>
    <col min="305" max="305" width="12.88671875" style="33" customWidth="1"/>
    <col min="306" max="556" width="9.109375" style="33"/>
    <col min="557" max="557" width="6.109375" style="33" customWidth="1"/>
    <col min="558" max="558" width="46.44140625" style="33" customWidth="1"/>
    <col min="559" max="559" width="14.109375" style="33" customWidth="1"/>
    <col min="560" max="560" width="15" style="33" customWidth="1"/>
    <col min="561" max="561" width="12.88671875" style="33" customWidth="1"/>
    <col min="562" max="812" width="9.109375" style="33"/>
    <col min="813" max="813" width="6.109375" style="33" customWidth="1"/>
    <col min="814" max="814" width="46.44140625" style="33" customWidth="1"/>
    <col min="815" max="815" width="14.109375" style="33" customWidth="1"/>
    <col min="816" max="816" width="15" style="33" customWidth="1"/>
    <col min="817" max="817" width="12.88671875" style="33" customWidth="1"/>
    <col min="818" max="1068" width="9.109375" style="33"/>
    <col min="1069" max="1069" width="6.109375" style="33" customWidth="1"/>
    <col min="1070" max="1070" width="46.44140625" style="33" customWidth="1"/>
    <col min="1071" max="1071" width="14.109375" style="33" customWidth="1"/>
    <col min="1072" max="1072" width="15" style="33" customWidth="1"/>
    <col min="1073" max="1073" width="12.88671875" style="33" customWidth="1"/>
    <col min="1074" max="1324" width="9.109375" style="33"/>
    <col min="1325" max="1325" width="6.109375" style="33" customWidth="1"/>
    <col min="1326" max="1326" width="46.44140625" style="33" customWidth="1"/>
    <col min="1327" max="1327" width="14.109375" style="33" customWidth="1"/>
    <col min="1328" max="1328" width="15" style="33" customWidth="1"/>
    <col min="1329" max="1329" width="12.88671875" style="33" customWidth="1"/>
    <col min="1330" max="1580" width="9.109375" style="33"/>
    <col min="1581" max="1581" width="6.109375" style="33" customWidth="1"/>
    <col min="1582" max="1582" width="46.44140625" style="33" customWidth="1"/>
    <col min="1583" max="1583" width="14.109375" style="33" customWidth="1"/>
    <col min="1584" max="1584" width="15" style="33" customWidth="1"/>
    <col min="1585" max="1585" width="12.88671875" style="33" customWidth="1"/>
    <col min="1586" max="1836" width="9.109375" style="33"/>
    <col min="1837" max="1837" width="6.109375" style="33" customWidth="1"/>
    <col min="1838" max="1838" width="46.44140625" style="33" customWidth="1"/>
    <col min="1839" max="1839" width="14.109375" style="33" customWidth="1"/>
    <col min="1840" max="1840" width="15" style="33" customWidth="1"/>
    <col min="1841" max="1841" width="12.88671875" style="33" customWidth="1"/>
    <col min="1842" max="2092" width="9.109375" style="33"/>
    <col min="2093" max="2093" width="6.109375" style="33" customWidth="1"/>
    <col min="2094" max="2094" width="46.44140625" style="33" customWidth="1"/>
    <col min="2095" max="2095" width="14.109375" style="33" customWidth="1"/>
    <col min="2096" max="2096" width="15" style="33" customWidth="1"/>
    <col min="2097" max="2097" width="12.88671875" style="33" customWidth="1"/>
    <col min="2098" max="2348" width="9.109375" style="33"/>
    <col min="2349" max="2349" width="6.109375" style="33" customWidth="1"/>
    <col min="2350" max="2350" width="46.44140625" style="33" customWidth="1"/>
    <col min="2351" max="2351" width="14.109375" style="33" customWidth="1"/>
    <col min="2352" max="2352" width="15" style="33" customWidth="1"/>
    <col min="2353" max="2353" width="12.88671875" style="33" customWidth="1"/>
    <col min="2354" max="2604" width="9.109375" style="33"/>
    <col min="2605" max="2605" width="6.109375" style="33" customWidth="1"/>
    <col min="2606" max="2606" width="46.44140625" style="33" customWidth="1"/>
    <col min="2607" max="2607" width="14.109375" style="33" customWidth="1"/>
    <col min="2608" max="2608" width="15" style="33" customWidth="1"/>
    <col min="2609" max="2609" width="12.88671875" style="33" customWidth="1"/>
    <col min="2610" max="2860" width="9.109375" style="33"/>
    <col min="2861" max="2861" width="6.109375" style="33" customWidth="1"/>
    <col min="2862" max="2862" width="46.44140625" style="33" customWidth="1"/>
    <col min="2863" max="2863" width="14.109375" style="33" customWidth="1"/>
    <col min="2864" max="2864" width="15" style="33" customWidth="1"/>
    <col min="2865" max="2865" width="12.88671875" style="33" customWidth="1"/>
    <col min="2866" max="3116" width="9.109375" style="33"/>
    <col min="3117" max="3117" width="6.109375" style="33" customWidth="1"/>
    <col min="3118" max="3118" width="46.44140625" style="33" customWidth="1"/>
    <col min="3119" max="3119" width="14.109375" style="33" customWidth="1"/>
    <col min="3120" max="3120" width="15" style="33" customWidth="1"/>
    <col min="3121" max="3121" width="12.88671875" style="33" customWidth="1"/>
    <col min="3122" max="3372" width="9.109375" style="33"/>
    <col min="3373" max="3373" width="6.109375" style="33" customWidth="1"/>
    <col min="3374" max="3374" width="46.44140625" style="33" customWidth="1"/>
    <col min="3375" max="3375" width="14.109375" style="33" customWidth="1"/>
    <col min="3376" max="3376" width="15" style="33" customWidth="1"/>
    <col min="3377" max="3377" width="12.88671875" style="33" customWidth="1"/>
    <col min="3378" max="3628" width="9.109375" style="33"/>
    <col min="3629" max="3629" width="6.109375" style="33" customWidth="1"/>
    <col min="3630" max="3630" width="46.44140625" style="33" customWidth="1"/>
    <col min="3631" max="3631" width="14.109375" style="33" customWidth="1"/>
    <col min="3632" max="3632" width="15" style="33" customWidth="1"/>
    <col min="3633" max="3633" width="12.88671875" style="33" customWidth="1"/>
    <col min="3634" max="3884" width="9.109375" style="33"/>
    <col min="3885" max="3885" width="6.109375" style="33" customWidth="1"/>
    <col min="3886" max="3886" width="46.44140625" style="33" customWidth="1"/>
    <col min="3887" max="3887" width="14.109375" style="33" customWidth="1"/>
    <col min="3888" max="3888" width="15" style="33" customWidth="1"/>
    <col min="3889" max="3889" width="12.88671875" style="33" customWidth="1"/>
    <col min="3890" max="4140" width="9.109375" style="33"/>
    <col min="4141" max="4141" width="6.109375" style="33" customWidth="1"/>
    <col min="4142" max="4142" width="46.44140625" style="33" customWidth="1"/>
    <col min="4143" max="4143" width="14.109375" style="33" customWidth="1"/>
    <col min="4144" max="4144" width="15" style="33" customWidth="1"/>
    <col min="4145" max="4145" width="12.88671875" style="33" customWidth="1"/>
    <col min="4146" max="4396" width="9.109375" style="33"/>
    <col min="4397" max="4397" width="6.109375" style="33" customWidth="1"/>
    <col min="4398" max="4398" width="46.44140625" style="33" customWidth="1"/>
    <col min="4399" max="4399" width="14.109375" style="33" customWidth="1"/>
    <col min="4400" max="4400" width="15" style="33" customWidth="1"/>
    <col min="4401" max="4401" width="12.88671875" style="33" customWidth="1"/>
    <col min="4402" max="4652" width="9.109375" style="33"/>
    <col min="4653" max="4653" width="6.109375" style="33" customWidth="1"/>
    <col min="4654" max="4654" width="46.44140625" style="33" customWidth="1"/>
    <col min="4655" max="4655" width="14.109375" style="33" customWidth="1"/>
    <col min="4656" max="4656" width="15" style="33" customWidth="1"/>
    <col min="4657" max="4657" width="12.88671875" style="33" customWidth="1"/>
    <col min="4658" max="4908" width="9.109375" style="33"/>
    <col min="4909" max="4909" width="6.109375" style="33" customWidth="1"/>
    <col min="4910" max="4910" width="46.44140625" style="33" customWidth="1"/>
    <col min="4911" max="4911" width="14.109375" style="33" customWidth="1"/>
    <col min="4912" max="4912" width="15" style="33" customWidth="1"/>
    <col min="4913" max="4913" width="12.88671875" style="33" customWidth="1"/>
    <col min="4914" max="5164" width="9.109375" style="33"/>
    <col min="5165" max="5165" width="6.109375" style="33" customWidth="1"/>
    <col min="5166" max="5166" width="46.44140625" style="33" customWidth="1"/>
    <col min="5167" max="5167" width="14.109375" style="33" customWidth="1"/>
    <col min="5168" max="5168" width="15" style="33" customWidth="1"/>
    <col min="5169" max="5169" width="12.88671875" style="33" customWidth="1"/>
    <col min="5170" max="5420" width="9.109375" style="33"/>
    <col min="5421" max="5421" width="6.109375" style="33" customWidth="1"/>
    <col min="5422" max="5422" width="46.44140625" style="33" customWidth="1"/>
    <col min="5423" max="5423" width="14.109375" style="33" customWidth="1"/>
    <col min="5424" max="5424" width="15" style="33" customWidth="1"/>
    <col min="5425" max="5425" width="12.88671875" style="33" customWidth="1"/>
    <col min="5426" max="5676" width="9.109375" style="33"/>
    <col min="5677" max="5677" width="6.109375" style="33" customWidth="1"/>
    <col min="5678" max="5678" width="46.44140625" style="33" customWidth="1"/>
    <col min="5679" max="5679" width="14.109375" style="33" customWidth="1"/>
    <col min="5680" max="5680" width="15" style="33" customWidth="1"/>
    <col min="5681" max="5681" width="12.88671875" style="33" customWidth="1"/>
    <col min="5682" max="5932" width="9.109375" style="33"/>
    <col min="5933" max="5933" width="6.109375" style="33" customWidth="1"/>
    <col min="5934" max="5934" width="46.44140625" style="33" customWidth="1"/>
    <col min="5935" max="5935" width="14.109375" style="33" customWidth="1"/>
    <col min="5936" max="5936" width="15" style="33" customWidth="1"/>
    <col min="5937" max="5937" width="12.88671875" style="33" customWidth="1"/>
    <col min="5938" max="6188" width="9.109375" style="33"/>
    <col min="6189" max="6189" width="6.109375" style="33" customWidth="1"/>
    <col min="6190" max="6190" width="46.44140625" style="33" customWidth="1"/>
    <col min="6191" max="6191" width="14.109375" style="33" customWidth="1"/>
    <col min="6192" max="6192" width="15" style="33" customWidth="1"/>
    <col min="6193" max="6193" width="12.88671875" style="33" customWidth="1"/>
    <col min="6194" max="6444" width="9.109375" style="33"/>
    <col min="6445" max="6445" width="6.109375" style="33" customWidth="1"/>
    <col min="6446" max="6446" width="46.44140625" style="33" customWidth="1"/>
    <col min="6447" max="6447" width="14.109375" style="33" customWidth="1"/>
    <col min="6448" max="6448" width="15" style="33" customWidth="1"/>
    <col min="6449" max="6449" width="12.88671875" style="33" customWidth="1"/>
    <col min="6450" max="6700" width="9.109375" style="33"/>
    <col min="6701" max="6701" width="6.109375" style="33" customWidth="1"/>
    <col min="6702" max="6702" width="46.44140625" style="33" customWidth="1"/>
    <col min="6703" max="6703" width="14.109375" style="33" customWidth="1"/>
    <col min="6704" max="6704" width="15" style="33" customWidth="1"/>
    <col min="6705" max="6705" width="12.88671875" style="33" customWidth="1"/>
    <col min="6706" max="6956" width="9.109375" style="33"/>
    <col min="6957" max="6957" width="6.109375" style="33" customWidth="1"/>
    <col min="6958" max="6958" width="46.44140625" style="33" customWidth="1"/>
    <col min="6959" max="6959" width="14.109375" style="33" customWidth="1"/>
    <col min="6960" max="6960" width="15" style="33" customWidth="1"/>
    <col min="6961" max="6961" width="12.88671875" style="33" customWidth="1"/>
    <col min="6962" max="7212" width="9.109375" style="33"/>
    <col min="7213" max="7213" width="6.109375" style="33" customWidth="1"/>
    <col min="7214" max="7214" width="46.44140625" style="33" customWidth="1"/>
    <col min="7215" max="7215" width="14.109375" style="33" customWidth="1"/>
    <col min="7216" max="7216" width="15" style="33" customWidth="1"/>
    <col min="7217" max="7217" width="12.88671875" style="33" customWidth="1"/>
    <col min="7218" max="7468" width="9.109375" style="33"/>
    <col min="7469" max="7469" width="6.109375" style="33" customWidth="1"/>
    <col min="7470" max="7470" width="46.44140625" style="33" customWidth="1"/>
    <col min="7471" max="7471" width="14.109375" style="33" customWidth="1"/>
    <col min="7472" max="7472" width="15" style="33" customWidth="1"/>
    <col min="7473" max="7473" width="12.88671875" style="33" customWidth="1"/>
    <col min="7474" max="7724" width="9.109375" style="33"/>
    <col min="7725" max="7725" width="6.109375" style="33" customWidth="1"/>
    <col min="7726" max="7726" width="46.44140625" style="33" customWidth="1"/>
    <col min="7727" max="7727" width="14.109375" style="33" customWidth="1"/>
    <col min="7728" max="7728" width="15" style="33" customWidth="1"/>
    <col min="7729" max="7729" width="12.88671875" style="33" customWidth="1"/>
    <col min="7730" max="7980" width="9.109375" style="33"/>
    <col min="7981" max="7981" width="6.109375" style="33" customWidth="1"/>
    <col min="7982" max="7982" width="46.44140625" style="33" customWidth="1"/>
    <col min="7983" max="7983" width="14.109375" style="33" customWidth="1"/>
    <col min="7984" max="7984" width="15" style="33" customWidth="1"/>
    <col min="7985" max="7985" width="12.88671875" style="33" customWidth="1"/>
    <col min="7986" max="8236" width="9.109375" style="33"/>
    <col min="8237" max="8237" width="6.109375" style="33" customWidth="1"/>
    <col min="8238" max="8238" width="46.44140625" style="33" customWidth="1"/>
    <col min="8239" max="8239" width="14.109375" style="33" customWidth="1"/>
    <col min="8240" max="8240" width="15" style="33" customWidth="1"/>
    <col min="8241" max="8241" width="12.88671875" style="33" customWidth="1"/>
    <col min="8242" max="8492" width="9.109375" style="33"/>
    <col min="8493" max="8493" width="6.109375" style="33" customWidth="1"/>
    <col min="8494" max="8494" width="46.44140625" style="33" customWidth="1"/>
    <col min="8495" max="8495" width="14.109375" style="33" customWidth="1"/>
    <col min="8496" max="8496" width="15" style="33" customWidth="1"/>
    <col min="8497" max="8497" width="12.88671875" style="33" customWidth="1"/>
    <col min="8498" max="8748" width="9.109375" style="33"/>
    <col min="8749" max="8749" width="6.109375" style="33" customWidth="1"/>
    <col min="8750" max="8750" width="46.44140625" style="33" customWidth="1"/>
    <col min="8751" max="8751" width="14.109375" style="33" customWidth="1"/>
    <col min="8752" max="8752" width="15" style="33" customWidth="1"/>
    <col min="8753" max="8753" width="12.88671875" style="33" customWidth="1"/>
    <col min="8754" max="9004" width="9.109375" style="33"/>
    <col min="9005" max="9005" width="6.109375" style="33" customWidth="1"/>
    <col min="9006" max="9006" width="46.44140625" style="33" customWidth="1"/>
    <col min="9007" max="9007" width="14.109375" style="33" customWidth="1"/>
    <col min="9008" max="9008" width="15" style="33" customWidth="1"/>
    <col min="9009" max="9009" width="12.88671875" style="33" customWidth="1"/>
    <col min="9010" max="9260" width="9.109375" style="33"/>
    <col min="9261" max="9261" width="6.109375" style="33" customWidth="1"/>
    <col min="9262" max="9262" width="46.44140625" style="33" customWidth="1"/>
    <col min="9263" max="9263" width="14.109375" style="33" customWidth="1"/>
    <col min="9264" max="9264" width="15" style="33" customWidth="1"/>
    <col min="9265" max="9265" width="12.88671875" style="33" customWidth="1"/>
    <col min="9266" max="9516" width="9.109375" style="33"/>
    <col min="9517" max="9517" width="6.109375" style="33" customWidth="1"/>
    <col min="9518" max="9518" width="46.44140625" style="33" customWidth="1"/>
    <col min="9519" max="9519" width="14.109375" style="33" customWidth="1"/>
    <col min="9520" max="9520" width="15" style="33" customWidth="1"/>
    <col min="9521" max="9521" width="12.88671875" style="33" customWidth="1"/>
    <col min="9522" max="9772" width="9.109375" style="33"/>
    <col min="9773" max="9773" width="6.109375" style="33" customWidth="1"/>
    <col min="9774" max="9774" width="46.44140625" style="33" customWidth="1"/>
    <col min="9775" max="9775" width="14.109375" style="33" customWidth="1"/>
    <col min="9776" max="9776" width="15" style="33" customWidth="1"/>
    <col min="9777" max="9777" width="12.88671875" style="33" customWidth="1"/>
    <col min="9778" max="10028" width="9.109375" style="33"/>
    <col min="10029" max="10029" width="6.109375" style="33" customWidth="1"/>
    <col min="10030" max="10030" width="46.44140625" style="33" customWidth="1"/>
    <col min="10031" max="10031" width="14.109375" style="33" customWidth="1"/>
    <col min="10032" max="10032" width="15" style="33" customWidth="1"/>
    <col min="10033" max="10033" width="12.88671875" style="33" customWidth="1"/>
    <col min="10034" max="10284" width="9.109375" style="33"/>
    <col min="10285" max="10285" width="6.109375" style="33" customWidth="1"/>
    <col min="10286" max="10286" width="46.44140625" style="33" customWidth="1"/>
    <col min="10287" max="10287" width="14.109375" style="33" customWidth="1"/>
    <col min="10288" max="10288" width="15" style="33" customWidth="1"/>
    <col min="10289" max="10289" width="12.88671875" style="33" customWidth="1"/>
    <col min="10290" max="10540" width="9.109375" style="33"/>
    <col min="10541" max="10541" width="6.109375" style="33" customWidth="1"/>
    <col min="10542" max="10542" width="46.44140625" style="33" customWidth="1"/>
    <col min="10543" max="10543" width="14.109375" style="33" customWidth="1"/>
    <col min="10544" max="10544" width="15" style="33" customWidth="1"/>
    <col min="10545" max="10545" width="12.88671875" style="33" customWidth="1"/>
    <col min="10546" max="10796" width="9.109375" style="33"/>
    <col min="10797" max="10797" width="6.109375" style="33" customWidth="1"/>
    <col min="10798" max="10798" width="46.44140625" style="33" customWidth="1"/>
    <col min="10799" max="10799" width="14.109375" style="33" customWidth="1"/>
    <col min="10800" max="10800" width="15" style="33" customWidth="1"/>
    <col min="10801" max="10801" width="12.88671875" style="33" customWidth="1"/>
    <col min="10802" max="11052" width="9.109375" style="33"/>
    <col min="11053" max="11053" width="6.109375" style="33" customWidth="1"/>
    <col min="11054" max="11054" width="46.44140625" style="33" customWidth="1"/>
    <col min="11055" max="11055" width="14.109375" style="33" customWidth="1"/>
    <col min="11056" max="11056" width="15" style="33" customWidth="1"/>
    <col min="11057" max="11057" width="12.88671875" style="33" customWidth="1"/>
    <col min="11058" max="11308" width="9.109375" style="33"/>
    <col min="11309" max="11309" width="6.109375" style="33" customWidth="1"/>
    <col min="11310" max="11310" width="46.44140625" style="33" customWidth="1"/>
    <col min="11311" max="11311" width="14.109375" style="33" customWidth="1"/>
    <col min="11312" max="11312" width="15" style="33" customWidth="1"/>
    <col min="11313" max="11313" width="12.88671875" style="33" customWidth="1"/>
    <col min="11314" max="11564" width="9.109375" style="33"/>
    <col min="11565" max="11565" width="6.109375" style="33" customWidth="1"/>
    <col min="11566" max="11566" width="46.44140625" style="33" customWidth="1"/>
    <col min="11567" max="11567" width="14.109375" style="33" customWidth="1"/>
    <col min="11568" max="11568" width="15" style="33" customWidth="1"/>
    <col min="11569" max="11569" width="12.88671875" style="33" customWidth="1"/>
    <col min="11570" max="11820" width="9.109375" style="33"/>
    <col min="11821" max="11821" width="6.109375" style="33" customWidth="1"/>
    <col min="11822" max="11822" width="46.44140625" style="33" customWidth="1"/>
    <col min="11823" max="11823" width="14.109375" style="33" customWidth="1"/>
    <col min="11824" max="11824" width="15" style="33" customWidth="1"/>
    <col min="11825" max="11825" width="12.88671875" style="33" customWidth="1"/>
    <col min="11826" max="12076" width="9.109375" style="33"/>
    <col min="12077" max="12077" width="6.109375" style="33" customWidth="1"/>
    <col min="12078" max="12078" width="46.44140625" style="33" customWidth="1"/>
    <col min="12079" max="12079" width="14.109375" style="33" customWidth="1"/>
    <col min="12080" max="12080" width="15" style="33" customWidth="1"/>
    <col min="12081" max="12081" width="12.88671875" style="33" customWidth="1"/>
    <col min="12082" max="12332" width="9.109375" style="33"/>
    <col min="12333" max="12333" width="6.109375" style="33" customWidth="1"/>
    <col min="12334" max="12334" width="46.44140625" style="33" customWidth="1"/>
    <col min="12335" max="12335" width="14.109375" style="33" customWidth="1"/>
    <col min="12336" max="12336" width="15" style="33" customWidth="1"/>
    <col min="12337" max="12337" width="12.88671875" style="33" customWidth="1"/>
    <col min="12338" max="12588" width="9.109375" style="33"/>
    <col min="12589" max="12589" width="6.109375" style="33" customWidth="1"/>
    <col min="12590" max="12590" width="46.44140625" style="33" customWidth="1"/>
    <col min="12591" max="12591" width="14.109375" style="33" customWidth="1"/>
    <col min="12592" max="12592" width="15" style="33" customWidth="1"/>
    <col min="12593" max="12593" width="12.88671875" style="33" customWidth="1"/>
    <col min="12594" max="12844" width="9.109375" style="33"/>
    <col min="12845" max="12845" width="6.109375" style="33" customWidth="1"/>
    <col min="12846" max="12846" width="46.44140625" style="33" customWidth="1"/>
    <col min="12847" max="12847" width="14.109375" style="33" customWidth="1"/>
    <col min="12848" max="12848" width="15" style="33" customWidth="1"/>
    <col min="12849" max="12849" width="12.88671875" style="33" customWidth="1"/>
    <col min="12850" max="13100" width="9.109375" style="33"/>
    <col min="13101" max="13101" width="6.109375" style="33" customWidth="1"/>
    <col min="13102" max="13102" width="46.44140625" style="33" customWidth="1"/>
    <col min="13103" max="13103" width="14.109375" style="33" customWidth="1"/>
    <col min="13104" max="13104" width="15" style="33" customWidth="1"/>
    <col min="13105" max="13105" width="12.88671875" style="33" customWidth="1"/>
    <col min="13106" max="13356" width="9.109375" style="33"/>
    <col min="13357" max="13357" width="6.109375" style="33" customWidth="1"/>
    <col min="13358" max="13358" width="46.44140625" style="33" customWidth="1"/>
    <col min="13359" max="13359" width="14.109375" style="33" customWidth="1"/>
    <col min="13360" max="13360" width="15" style="33" customWidth="1"/>
    <col min="13361" max="13361" width="12.88671875" style="33" customWidth="1"/>
    <col min="13362" max="13612" width="9.109375" style="33"/>
    <col min="13613" max="13613" width="6.109375" style="33" customWidth="1"/>
    <col min="13614" max="13614" width="46.44140625" style="33" customWidth="1"/>
    <col min="13615" max="13615" width="14.109375" style="33" customWidth="1"/>
    <col min="13616" max="13616" width="15" style="33" customWidth="1"/>
    <col min="13617" max="13617" width="12.88671875" style="33" customWidth="1"/>
    <col min="13618" max="13868" width="9.109375" style="33"/>
    <col min="13869" max="13869" width="6.109375" style="33" customWidth="1"/>
    <col min="13870" max="13870" width="46.44140625" style="33" customWidth="1"/>
    <col min="13871" max="13871" width="14.109375" style="33" customWidth="1"/>
    <col min="13872" max="13872" width="15" style="33" customWidth="1"/>
    <col min="13873" max="13873" width="12.88671875" style="33" customWidth="1"/>
    <col min="13874" max="14124" width="9.109375" style="33"/>
    <col min="14125" max="14125" width="6.109375" style="33" customWidth="1"/>
    <col min="14126" max="14126" width="46.44140625" style="33" customWidth="1"/>
    <col min="14127" max="14127" width="14.109375" style="33" customWidth="1"/>
    <col min="14128" max="14128" width="15" style="33" customWidth="1"/>
    <col min="14129" max="14129" width="12.88671875" style="33" customWidth="1"/>
    <col min="14130" max="14380" width="9.109375" style="33"/>
    <col min="14381" max="14381" width="6.109375" style="33" customWidth="1"/>
    <col min="14382" max="14382" width="46.44140625" style="33" customWidth="1"/>
    <col min="14383" max="14383" width="14.109375" style="33" customWidth="1"/>
    <col min="14384" max="14384" width="15" style="33" customWidth="1"/>
    <col min="14385" max="14385" width="12.88671875" style="33" customWidth="1"/>
    <col min="14386" max="14636" width="9.109375" style="33"/>
    <col min="14637" max="14637" width="6.109375" style="33" customWidth="1"/>
    <col min="14638" max="14638" width="46.44140625" style="33" customWidth="1"/>
    <col min="14639" max="14639" width="14.109375" style="33" customWidth="1"/>
    <col min="14640" max="14640" width="15" style="33" customWidth="1"/>
    <col min="14641" max="14641" width="12.88671875" style="33" customWidth="1"/>
    <col min="14642" max="14892" width="9.109375" style="33"/>
    <col min="14893" max="14893" width="6.109375" style="33" customWidth="1"/>
    <col min="14894" max="14894" width="46.44140625" style="33" customWidth="1"/>
    <col min="14895" max="14895" width="14.109375" style="33" customWidth="1"/>
    <col min="14896" max="14896" width="15" style="33" customWidth="1"/>
    <col min="14897" max="14897" width="12.88671875" style="33" customWidth="1"/>
    <col min="14898" max="15148" width="9.109375" style="33"/>
    <col min="15149" max="15149" width="6.109375" style="33" customWidth="1"/>
    <col min="15150" max="15150" width="46.44140625" style="33" customWidth="1"/>
    <col min="15151" max="15151" width="14.109375" style="33" customWidth="1"/>
    <col min="15152" max="15152" width="15" style="33" customWidth="1"/>
    <col min="15153" max="15153" width="12.88671875" style="33" customWidth="1"/>
    <col min="15154" max="15404" width="9.109375" style="33"/>
    <col min="15405" max="15405" width="6.109375" style="33" customWidth="1"/>
    <col min="15406" max="15406" width="46.44140625" style="33" customWidth="1"/>
    <col min="15407" max="15407" width="14.109375" style="33" customWidth="1"/>
    <col min="15408" max="15408" width="15" style="33" customWidth="1"/>
    <col min="15409" max="15409" width="12.88671875" style="33" customWidth="1"/>
    <col min="15410" max="15660" width="9.109375" style="33"/>
    <col min="15661" max="15661" width="6.109375" style="33" customWidth="1"/>
    <col min="15662" max="15662" width="46.44140625" style="33" customWidth="1"/>
    <col min="15663" max="15663" width="14.109375" style="33" customWidth="1"/>
    <col min="15664" max="15664" width="15" style="33" customWidth="1"/>
    <col min="15665" max="15665" width="12.88671875" style="33" customWidth="1"/>
    <col min="15666" max="15916" width="9.109375" style="33"/>
    <col min="15917" max="15917" width="6.109375" style="33" customWidth="1"/>
    <col min="15918" max="15918" width="46.44140625" style="33" customWidth="1"/>
    <col min="15919" max="15919" width="14.109375" style="33" customWidth="1"/>
    <col min="15920" max="15920" width="15" style="33" customWidth="1"/>
    <col min="15921" max="15921" width="12.88671875" style="33" customWidth="1"/>
    <col min="15922" max="16384" width="9.109375" style="33"/>
  </cols>
  <sheetData>
    <row r="1" spans="1:225" ht="21.75" customHeight="1" x14ac:dyDescent="0.35">
      <c r="A1" s="716" t="s">
        <v>110</v>
      </c>
      <c r="B1" s="716"/>
      <c r="C1" s="716"/>
      <c r="D1" s="716"/>
      <c r="E1" s="716"/>
      <c r="F1" s="716"/>
      <c r="G1" s="716"/>
      <c r="H1" s="716"/>
      <c r="I1" s="716"/>
    </row>
    <row r="2" spans="1:225" ht="21.75" customHeight="1" x14ac:dyDescent="0.35">
      <c r="A2" s="716" t="s">
        <v>0</v>
      </c>
      <c r="B2" s="716"/>
      <c r="C2" s="716"/>
      <c r="D2" s="716"/>
      <c r="E2" s="716"/>
      <c r="F2" s="716"/>
      <c r="G2" s="716"/>
      <c r="H2" s="716"/>
      <c r="I2" s="716"/>
    </row>
    <row r="3" spans="1:225" ht="21.75" customHeight="1" x14ac:dyDescent="0.35">
      <c r="A3" s="718" t="s">
        <v>280</v>
      </c>
      <c r="B3" s="718"/>
      <c r="C3" s="718"/>
      <c r="D3" s="718"/>
      <c r="E3" s="718"/>
      <c r="F3" s="718"/>
      <c r="G3" s="718"/>
      <c r="H3" s="718"/>
      <c r="I3" s="718"/>
    </row>
    <row r="4" spans="1:225" ht="21.75" customHeight="1" x14ac:dyDescent="0.35">
      <c r="A4" s="34"/>
      <c r="B4" s="34"/>
      <c r="C4" s="35"/>
      <c r="D4" s="35"/>
      <c r="E4" s="34"/>
      <c r="G4" s="37" t="s">
        <v>1</v>
      </c>
      <c r="H4" s="717" t="s">
        <v>2</v>
      </c>
      <c r="I4" s="717"/>
    </row>
    <row r="5" spans="1:225" ht="48" customHeight="1" x14ac:dyDescent="0.35">
      <c r="A5" s="38" t="s">
        <v>3</v>
      </c>
      <c r="B5" s="38" t="s">
        <v>4</v>
      </c>
      <c r="C5" s="39" t="s">
        <v>5</v>
      </c>
      <c r="D5" s="39" t="s">
        <v>6</v>
      </c>
      <c r="E5" s="38" t="s">
        <v>7</v>
      </c>
      <c r="F5" s="40" t="s">
        <v>8</v>
      </c>
      <c r="G5" s="38" t="s">
        <v>9</v>
      </c>
      <c r="H5" s="38" t="s">
        <v>10</v>
      </c>
      <c r="I5" s="38" t="s">
        <v>11</v>
      </c>
    </row>
    <row r="6" spans="1:225" s="45" customFormat="1" ht="30" customHeight="1" x14ac:dyDescent="0.35">
      <c r="A6" s="41">
        <v>1</v>
      </c>
      <c r="B6" s="41">
        <v>2</v>
      </c>
      <c r="C6" s="41">
        <v>3</v>
      </c>
      <c r="D6" s="41"/>
      <c r="E6" s="42">
        <v>4</v>
      </c>
      <c r="F6" s="43">
        <v>5</v>
      </c>
      <c r="G6" s="43" t="s">
        <v>12</v>
      </c>
      <c r="H6" s="43"/>
      <c r="I6" s="44" t="s">
        <v>13</v>
      </c>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row>
    <row r="7" spans="1:225" ht="31.5" hidden="1" customHeight="1" x14ac:dyDescent="0.35">
      <c r="A7" s="46"/>
      <c r="B7" s="46" t="s">
        <v>14</v>
      </c>
      <c r="C7" s="47"/>
      <c r="D7" s="47"/>
      <c r="E7" s="48">
        <f>E8+E9</f>
        <v>4719622.2779930001</v>
      </c>
      <c r="F7" s="49">
        <f>F8+F9</f>
        <v>1994351.6786420001</v>
      </c>
      <c r="G7" s="49"/>
      <c r="H7" s="49"/>
      <c r="I7" s="50">
        <f t="shared" ref="I7:I12" si="0">F7/E7%</f>
        <v>42.256595150451105</v>
      </c>
    </row>
    <row r="8" spans="1:225" ht="18" hidden="1" customHeight="1" x14ac:dyDescent="0.35">
      <c r="A8" s="51"/>
      <c r="B8" s="52" t="s">
        <v>15</v>
      </c>
      <c r="C8" s="53"/>
      <c r="D8" s="53"/>
      <c r="E8" s="54">
        <f>E10+E37+E47-E45</f>
        <v>4692555.2779930001</v>
      </c>
      <c r="F8" s="55">
        <f>F10+F37+F47-F45</f>
        <v>1994351.6786420001</v>
      </c>
      <c r="G8" s="55"/>
      <c r="H8" s="55"/>
      <c r="I8" s="56">
        <f t="shared" si="0"/>
        <v>42.500334263403317</v>
      </c>
    </row>
    <row r="9" spans="1:225" ht="18" hidden="1" customHeight="1" x14ac:dyDescent="0.35">
      <c r="A9" s="51"/>
      <c r="B9" s="52" t="s">
        <v>16</v>
      </c>
      <c r="C9" s="53"/>
      <c r="D9" s="53"/>
      <c r="E9" s="54">
        <f>E36</f>
        <v>27067</v>
      </c>
      <c r="F9" s="55">
        <f>F36</f>
        <v>0</v>
      </c>
      <c r="G9" s="55"/>
      <c r="H9" s="55"/>
      <c r="I9" s="56">
        <f t="shared" si="0"/>
        <v>0</v>
      </c>
    </row>
    <row r="10" spans="1:225" ht="18" hidden="1" customHeight="1" x14ac:dyDescent="0.35">
      <c r="A10" s="57" t="s">
        <v>17</v>
      </c>
      <c r="B10" s="58" t="s">
        <v>109</v>
      </c>
      <c r="C10" s="59"/>
      <c r="D10" s="59"/>
      <c r="E10" s="60">
        <f>E11+E29</f>
        <v>160593.489</v>
      </c>
      <c r="F10" s="61">
        <f>F11+F29</f>
        <v>147002.96245800002</v>
      </c>
      <c r="G10" s="61"/>
      <c r="H10" s="61"/>
      <c r="I10" s="62">
        <f t="shared" si="0"/>
        <v>91.537311614171372</v>
      </c>
    </row>
    <row r="11" spans="1:225" s="68" customFormat="1" ht="18" hidden="1" customHeight="1" x14ac:dyDescent="0.35">
      <c r="A11" s="51" t="s">
        <v>18</v>
      </c>
      <c r="B11" s="63" t="s">
        <v>19</v>
      </c>
      <c r="C11" s="64"/>
      <c r="D11" s="64"/>
      <c r="E11" s="65">
        <f>E12+E27</f>
        <v>151976.889</v>
      </c>
      <c r="F11" s="66">
        <f>F12+F27</f>
        <v>138386.36245800002</v>
      </c>
      <c r="G11" s="66"/>
      <c r="H11" s="66"/>
      <c r="I11" s="67">
        <f t="shared" si="0"/>
        <v>91.057504445955601</v>
      </c>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row>
    <row r="12" spans="1:225" ht="18" hidden="1" customHeight="1" x14ac:dyDescent="0.35">
      <c r="A12" s="69">
        <v>1</v>
      </c>
      <c r="B12" s="63" t="s">
        <v>20</v>
      </c>
      <c r="C12" s="64"/>
      <c r="D12" s="64"/>
      <c r="E12" s="65">
        <f>SUM(E13:E26)</f>
        <v>51976.889000000003</v>
      </c>
      <c r="F12" s="66">
        <f>SUM(F13:F26)</f>
        <v>38386.362458000003</v>
      </c>
      <c r="G12" s="66"/>
      <c r="H12" s="66"/>
      <c r="I12" s="67">
        <f t="shared" si="0"/>
        <v>73.852751090970443</v>
      </c>
    </row>
    <row r="13" spans="1:225" ht="18" hidden="1" customHeight="1" x14ac:dyDescent="0.35">
      <c r="A13" s="69"/>
      <c r="B13" s="70" t="s">
        <v>21</v>
      </c>
      <c r="C13" s="71"/>
      <c r="D13" s="71"/>
      <c r="E13" s="65">
        <v>7000</v>
      </c>
      <c r="F13" s="72">
        <v>0</v>
      </c>
      <c r="G13" s="72"/>
      <c r="H13" s="72"/>
      <c r="I13" s="67"/>
    </row>
    <row r="14" spans="1:225" ht="27.75" hidden="1" customHeight="1" x14ac:dyDescent="0.35">
      <c r="A14" s="69"/>
      <c r="B14" s="70" t="s">
        <v>22</v>
      </c>
      <c r="C14" s="71"/>
      <c r="D14" s="71"/>
      <c r="E14" s="65">
        <v>100</v>
      </c>
      <c r="F14" s="72">
        <v>0</v>
      </c>
      <c r="G14" s="72"/>
      <c r="H14" s="72"/>
      <c r="I14" s="67"/>
    </row>
    <row r="15" spans="1:225" s="78" customFormat="1" ht="18" hidden="1" customHeight="1" x14ac:dyDescent="0.35">
      <c r="A15" s="73"/>
      <c r="B15" s="74" t="s">
        <v>23</v>
      </c>
      <c r="C15" s="75"/>
      <c r="D15" s="75"/>
      <c r="E15" s="76">
        <v>10000</v>
      </c>
      <c r="F15" s="72">
        <v>10000</v>
      </c>
      <c r="G15" s="72"/>
      <c r="H15" s="72"/>
      <c r="I15" s="77"/>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row>
    <row r="16" spans="1:225" s="78" customFormat="1" ht="18" hidden="1" customHeight="1" x14ac:dyDescent="0.35">
      <c r="A16" s="73"/>
      <c r="B16" s="74" t="s">
        <v>24</v>
      </c>
      <c r="C16" s="75"/>
      <c r="D16" s="75"/>
      <c r="E16" s="76">
        <v>116</v>
      </c>
      <c r="F16" s="72">
        <v>115.03189999999999</v>
      </c>
      <c r="G16" s="72"/>
      <c r="H16" s="72"/>
      <c r="I16" s="77"/>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row>
    <row r="17" spans="1:225" s="78" customFormat="1" ht="18" hidden="1" customHeight="1" x14ac:dyDescent="0.35">
      <c r="A17" s="73"/>
      <c r="B17" s="74" t="s">
        <v>25</v>
      </c>
      <c r="C17" s="75"/>
      <c r="D17" s="75"/>
      <c r="E17" s="76">
        <v>12100</v>
      </c>
      <c r="F17" s="66">
        <v>12018.9331</v>
      </c>
      <c r="G17" s="66"/>
      <c r="H17" s="66"/>
      <c r="I17" s="77"/>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row>
    <row r="18" spans="1:225" s="78" customFormat="1" ht="36" hidden="1" x14ac:dyDescent="0.35">
      <c r="A18" s="73"/>
      <c r="B18" s="74" t="s">
        <v>26</v>
      </c>
      <c r="C18" s="75"/>
      <c r="D18" s="75"/>
      <c r="E18" s="76">
        <v>13068</v>
      </c>
      <c r="F18" s="66">
        <v>13067.213</v>
      </c>
      <c r="G18" s="66"/>
      <c r="H18" s="66"/>
      <c r="I18" s="77"/>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row>
    <row r="19" spans="1:225" ht="18" hidden="1" customHeight="1" x14ac:dyDescent="0.35">
      <c r="A19" s="69"/>
      <c r="B19" s="74" t="s">
        <v>27</v>
      </c>
      <c r="C19" s="75"/>
      <c r="D19" s="75"/>
      <c r="E19" s="76">
        <v>4000</v>
      </c>
      <c r="F19" s="66">
        <v>190.18445800000001</v>
      </c>
      <c r="G19" s="66"/>
      <c r="H19" s="66"/>
      <c r="I19" s="67"/>
    </row>
    <row r="20" spans="1:225" s="78" customFormat="1" ht="18" hidden="1" customHeight="1" x14ac:dyDescent="0.35">
      <c r="A20" s="73"/>
      <c r="B20" s="74" t="s">
        <v>28</v>
      </c>
      <c r="C20" s="75"/>
      <c r="D20" s="75"/>
      <c r="E20" s="79">
        <v>597.88900000000001</v>
      </c>
      <c r="F20" s="66">
        <v>0</v>
      </c>
      <c r="G20" s="66"/>
      <c r="H20" s="66"/>
      <c r="I20" s="77"/>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row>
    <row r="21" spans="1:225" s="86" customFormat="1" ht="18" hidden="1" customHeight="1" x14ac:dyDescent="0.35">
      <c r="A21" s="80"/>
      <c r="B21" s="81"/>
      <c r="C21" s="82"/>
      <c r="D21" s="82"/>
      <c r="E21" s="83"/>
      <c r="F21" s="84"/>
      <c r="G21" s="84"/>
      <c r="H21" s="84"/>
      <c r="I21" s="85"/>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row>
    <row r="22" spans="1:225" s="78" customFormat="1" ht="18" hidden="1" customHeight="1" x14ac:dyDescent="0.35">
      <c r="A22" s="73"/>
      <c r="B22" s="74" t="s">
        <v>29</v>
      </c>
      <c r="C22" s="75"/>
      <c r="D22" s="75"/>
      <c r="E22" s="76">
        <v>1000</v>
      </c>
      <c r="F22" s="66">
        <v>1000</v>
      </c>
      <c r="G22" s="66"/>
      <c r="H22" s="66"/>
      <c r="I22" s="77"/>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row>
    <row r="23" spans="1:225" s="78" customFormat="1" ht="18" hidden="1" customHeight="1" x14ac:dyDescent="0.35">
      <c r="A23" s="73"/>
      <c r="B23" s="74" t="s">
        <v>30</v>
      </c>
      <c r="C23" s="75"/>
      <c r="D23" s="75"/>
      <c r="E23" s="76">
        <v>1000</v>
      </c>
      <c r="F23" s="66">
        <v>1000</v>
      </c>
      <c r="G23" s="66"/>
      <c r="H23" s="66"/>
      <c r="I23" s="77"/>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row>
    <row r="24" spans="1:225" s="78" customFormat="1" ht="18" hidden="1" customHeight="1" x14ac:dyDescent="0.35">
      <c r="A24" s="73"/>
      <c r="B24" s="74" t="s">
        <v>31</v>
      </c>
      <c r="C24" s="75"/>
      <c r="D24" s="75"/>
      <c r="E24" s="76">
        <v>995</v>
      </c>
      <c r="F24" s="66">
        <v>995</v>
      </c>
      <c r="G24" s="66"/>
      <c r="H24" s="66"/>
      <c r="I24" s="77"/>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row>
    <row r="25" spans="1:225" s="78" customFormat="1" ht="18" hidden="1" customHeight="1" x14ac:dyDescent="0.35">
      <c r="A25" s="73"/>
      <c r="B25" s="74" t="s">
        <v>32</v>
      </c>
      <c r="C25" s="75"/>
      <c r="D25" s="75"/>
      <c r="E25" s="76">
        <v>1000</v>
      </c>
      <c r="F25" s="66">
        <v>0</v>
      </c>
      <c r="G25" s="66"/>
      <c r="H25" s="66"/>
      <c r="I25" s="77"/>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row>
    <row r="26" spans="1:225" s="78" customFormat="1" ht="18" hidden="1" customHeight="1" x14ac:dyDescent="0.35">
      <c r="A26" s="73"/>
      <c r="B26" s="74" t="s">
        <v>33</v>
      </c>
      <c r="C26" s="75"/>
      <c r="D26" s="75"/>
      <c r="E26" s="76">
        <v>1000</v>
      </c>
      <c r="F26" s="66">
        <v>0</v>
      </c>
      <c r="G26" s="66"/>
      <c r="H26" s="66"/>
      <c r="I26" s="77"/>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row>
    <row r="27" spans="1:225" s="78" customFormat="1" ht="18" hidden="1" customHeight="1" x14ac:dyDescent="0.35">
      <c r="A27" s="73">
        <v>2</v>
      </c>
      <c r="B27" s="87" t="s">
        <v>34</v>
      </c>
      <c r="C27" s="88"/>
      <c r="D27" s="88"/>
      <c r="E27" s="76">
        <v>100000</v>
      </c>
      <c r="F27" s="76">
        <v>100000</v>
      </c>
      <c r="G27" s="76"/>
      <c r="H27" s="76"/>
      <c r="I27" s="77">
        <f>F27/E27%</f>
        <v>100</v>
      </c>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row>
    <row r="28" spans="1:225" ht="18" hidden="1" customHeight="1" x14ac:dyDescent="0.35">
      <c r="A28" s="69"/>
      <c r="B28" s="63"/>
      <c r="C28" s="64"/>
      <c r="D28" s="64"/>
      <c r="E28" s="65"/>
      <c r="F28" s="66"/>
      <c r="G28" s="66"/>
      <c r="H28" s="66"/>
      <c r="I28" s="67"/>
    </row>
    <row r="29" spans="1:225" s="78" customFormat="1" ht="25.5" hidden="1" customHeight="1" x14ac:dyDescent="0.35">
      <c r="A29" s="89" t="s">
        <v>35</v>
      </c>
      <c r="B29" s="87" t="s">
        <v>36</v>
      </c>
      <c r="C29" s="88"/>
      <c r="D29" s="88"/>
      <c r="E29" s="79">
        <f>SUM(E30:E31)</f>
        <v>8616.6</v>
      </c>
      <c r="F29" s="72">
        <f>SUM(F30:F31)</f>
        <v>8616.6</v>
      </c>
      <c r="G29" s="72"/>
      <c r="H29" s="72"/>
      <c r="I29" s="90">
        <f>F29/E29%</f>
        <v>100.00000000000001</v>
      </c>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row>
    <row r="30" spans="1:225" ht="18" hidden="1" customHeight="1" x14ac:dyDescent="0.35">
      <c r="A30" s="51"/>
      <c r="B30" s="63">
        <v>7563137</v>
      </c>
      <c r="C30" s="64"/>
      <c r="D30" s="64"/>
      <c r="E30" s="91">
        <v>0</v>
      </c>
      <c r="F30" s="72">
        <v>0</v>
      </c>
      <c r="G30" s="72"/>
      <c r="H30" s="72"/>
      <c r="I30" s="92"/>
    </row>
    <row r="31" spans="1:225" s="78" customFormat="1" ht="18" hidden="1" customHeight="1" x14ac:dyDescent="0.35">
      <c r="A31" s="89"/>
      <c r="B31" s="74" t="s">
        <v>29</v>
      </c>
      <c r="C31" s="75"/>
      <c r="D31" s="75"/>
      <c r="E31" s="79">
        <v>8616.6</v>
      </c>
      <c r="F31" s="72">
        <v>8616.6</v>
      </c>
      <c r="G31" s="72"/>
      <c r="H31" s="72"/>
      <c r="I31" s="90"/>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row>
    <row r="32" spans="1:225" s="78" customFormat="1" ht="18" hidden="1" customHeight="1" x14ac:dyDescent="0.35">
      <c r="A32" s="89" t="s">
        <v>18</v>
      </c>
      <c r="B32" s="93" t="s">
        <v>37</v>
      </c>
      <c r="C32" s="75"/>
      <c r="D32" s="75"/>
      <c r="E32" s="94">
        <v>123890</v>
      </c>
      <c r="F32" s="94">
        <v>70401</v>
      </c>
      <c r="G32" s="72"/>
      <c r="H32" s="72"/>
      <c r="I32" s="95">
        <f t="shared" ref="I32:I44" si="1">F32/E32%</f>
        <v>56.825409637581721</v>
      </c>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row>
    <row r="33" spans="1:225" ht="42.75" customHeight="1" x14ac:dyDescent="0.35">
      <c r="A33" s="51"/>
      <c r="B33" s="93" t="s">
        <v>38</v>
      </c>
      <c r="C33" s="96">
        <f>C34</f>
        <v>7218637</v>
      </c>
      <c r="D33" s="96">
        <f>9254729+209337</f>
        <v>9464066</v>
      </c>
      <c r="E33" s="96">
        <f>E34+E53</f>
        <v>6935932.8103379998</v>
      </c>
      <c r="F33" s="96">
        <f>F34+F53</f>
        <v>3762226.7252369998</v>
      </c>
      <c r="G33" s="95">
        <f>F33/C33%</f>
        <v>52.1182423390593</v>
      </c>
      <c r="H33" s="95">
        <f>F33/D33%</f>
        <v>39.7527524135715</v>
      </c>
      <c r="I33" s="95">
        <f t="shared" si="1"/>
        <v>54.242548596050483</v>
      </c>
    </row>
    <row r="34" spans="1:225" s="99" customFormat="1" ht="41.25" customHeight="1" x14ac:dyDescent="0.35">
      <c r="A34" s="97" t="s">
        <v>39</v>
      </c>
      <c r="B34" s="97" t="s">
        <v>40</v>
      </c>
      <c r="C34" s="98">
        <f>C35+C36</f>
        <v>7218637</v>
      </c>
      <c r="D34" s="98"/>
      <c r="E34" s="98">
        <f>E35+E36</f>
        <v>6843164.8103379998</v>
      </c>
      <c r="F34" s="98">
        <f>F35+F36</f>
        <v>3739621.7252369998</v>
      </c>
      <c r="G34" s="95">
        <f>F34/C34%</f>
        <v>51.805094580001736</v>
      </c>
      <c r="H34" s="95"/>
      <c r="I34" s="95">
        <f t="shared" si="1"/>
        <v>54.647547280865375</v>
      </c>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row>
    <row r="35" spans="1:225" s="105" customFormat="1" ht="24.9" customHeight="1" x14ac:dyDescent="0.35">
      <c r="A35" s="97"/>
      <c r="B35" s="100" t="s">
        <v>15</v>
      </c>
      <c r="C35" s="101">
        <f>6863770+327800</f>
        <v>7191570</v>
      </c>
      <c r="D35" s="101"/>
      <c r="E35" s="102">
        <f>E38+E44+E46</f>
        <v>6816097.8103379998</v>
      </c>
      <c r="F35" s="102">
        <f>F38+F44+F46</f>
        <v>3739621.7252369998</v>
      </c>
      <c r="G35" s="103">
        <f t="shared" ref="G35:G36" si="2">F35/C35%</f>
        <v>52.000074048323242</v>
      </c>
      <c r="H35" s="103"/>
      <c r="I35" s="104">
        <f t="shared" si="1"/>
        <v>54.864554900680893</v>
      </c>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row>
    <row r="36" spans="1:225" s="105" customFormat="1" ht="24.9" customHeight="1" x14ac:dyDescent="0.35">
      <c r="A36" s="97"/>
      <c r="B36" s="100" t="s">
        <v>16</v>
      </c>
      <c r="C36" s="101">
        <v>27067</v>
      </c>
      <c r="D36" s="101"/>
      <c r="E36" s="102">
        <f>E45</f>
        <v>27067</v>
      </c>
      <c r="F36" s="102">
        <f>F45</f>
        <v>0</v>
      </c>
      <c r="G36" s="103">
        <f t="shared" si="2"/>
        <v>0</v>
      </c>
      <c r="H36" s="103"/>
      <c r="I36" s="104">
        <f t="shared" si="1"/>
        <v>0</v>
      </c>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row>
    <row r="37" spans="1:225" s="105" customFormat="1" ht="24.9" customHeight="1" x14ac:dyDescent="0.35">
      <c r="A37" s="106" t="s">
        <v>17</v>
      </c>
      <c r="B37" s="93" t="s">
        <v>41</v>
      </c>
      <c r="C37" s="98">
        <f>C38+C45</f>
        <v>0</v>
      </c>
      <c r="D37" s="98"/>
      <c r="E37" s="98">
        <f>E38+E44+E45</f>
        <v>3704179</v>
      </c>
      <c r="F37" s="98">
        <f>F38+F44+F45</f>
        <v>1226118</v>
      </c>
      <c r="G37" s="107"/>
      <c r="H37" s="107"/>
      <c r="I37" s="104">
        <f t="shared" si="1"/>
        <v>33.100938156606361</v>
      </c>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row>
    <row r="38" spans="1:225" s="105" customFormat="1" ht="31.5" customHeight="1" x14ac:dyDescent="0.35">
      <c r="A38" s="97" t="s">
        <v>42</v>
      </c>
      <c r="B38" s="97" t="s">
        <v>43</v>
      </c>
      <c r="C38" s="98">
        <f>SUM(C39:C42)</f>
        <v>0</v>
      </c>
      <c r="D38" s="98"/>
      <c r="E38" s="98">
        <f>SUM(E39:E43)</f>
        <v>3530744</v>
      </c>
      <c r="F38" s="98">
        <f>SUM(F39:F43)</f>
        <v>1158180</v>
      </c>
      <c r="G38" s="107"/>
      <c r="H38" s="107"/>
      <c r="I38" s="108">
        <f t="shared" si="1"/>
        <v>32.80271806735351</v>
      </c>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row>
    <row r="39" spans="1:225" s="113" customFormat="1" ht="30" customHeight="1" x14ac:dyDescent="0.35">
      <c r="A39" s="109">
        <v>1</v>
      </c>
      <c r="B39" s="110" t="s">
        <v>44</v>
      </c>
      <c r="C39" s="111"/>
      <c r="D39" s="111"/>
      <c r="E39" s="72">
        <f>1650045+182000+85600-44500</f>
        <v>1873145</v>
      </c>
      <c r="F39" s="72">
        <f>779841-44500</f>
        <v>735341</v>
      </c>
      <c r="G39" s="103"/>
      <c r="H39" s="103"/>
      <c r="I39" s="112">
        <f t="shared" si="1"/>
        <v>39.257024950017218</v>
      </c>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row>
    <row r="40" spans="1:225" s="113" customFormat="1" ht="36" customHeight="1" x14ac:dyDescent="0.35">
      <c r="A40" s="109">
        <v>2</v>
      </c>
      <c r="B40" s="110" t="s">
        <v>45</v>
      </c>
      <c r="C40" s="111"/>
      <c r="D40" s="111"/>
      <c r="E40" s="72">
        <v>13700</v>
      </c>
      <c r="F40" s="72">
        <v>0</v>
      </c>
      <c r="G40" s="103"/>
      <c r="H40" s="103"/>
      <c r="I40" s="112"/>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row>
    <row r="41" spans="1:225" s="117" customFormat="1" ht="29.25" customHeight="1" x14ac:dyDescent="0.35">
      <c r="A41" s="114">
        <v>3</v>
      </c>
      <c r="B41" s="115" t="s">
        <v>46</v>
      </c>
      <c r="C41" s="116"/>
      <c r="D41" s="116"/>
      <c r="E41" s="72">
        <v>19000</v>
      </c>
      <c r="F41" s="72">
        <v>13184</v>
      </c>
      <c r="G41" s="103"/>
      <c r="H41" s="103"/>
      <c r="I41" s="112">
        <f t="shared" si="1"/>
        <v>69.389473684210529</v>
      </c>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row>
    <row r="42" spans="1:225" s="118" customFormat="1" ht="31.5" customHeight="1" x14ac:dyDescent="0.35">
      <c r="A42" s="114">
        <v>4</v>
      </c>
      <c r="B42" s="115" t="s">
        <v>47</v>
      </c>
      <c r="C42" s="116"/>
      <c r="D42" s="116"/>
      <c r="E42" s="72">
        <f>469625+44500+296000</f>
        <v>810125</v>
      </c>
      <c r="F42" s="72">
        <f>216320+44500</f>
        <v>260820</v>
      </c>
      <c r="G42" s="103"/>
      <c r="H42" s="103"/>
      <c r="I42" s="112">
        <f t="shared" si="1"/>
        <v>32.195031630921157</v>
      </c>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row>
    <row r="43" spans="1:225" s="118" customFormat="1" ht="31.5" customHeight="1" x14ac:dyDescent="0.35">
      <c r="A43" s="114">
        <v>5</v>
      </c>
      <c r="B43" s="115" t="s">
        <v>48</v>
      </c>
      <c r="C43" s="116"/>
      <c r="D43" s="116"/>
      <c r="E43" s="72">
        <f>664774+150000</f>
        <v>814774</v>
      </c>
      <c r="F43" s="72">
        <v>148835</v>
      </c>
      <c r="G43" s="103"/>
      <c r="H43" s="103"/>
      <c r="I43" s="112">
        <f t="shared" si="1"/>
        <v>18.267028648435026</v>
      </c>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row>
    <row r="44" spans="1:225" s="118" customFormat="1" ht="30.75" customHeight="1" x14ac:dyDescent="0.35">
      <c r="A44" s="97" t="s">
        <v>49</v>
      </c>
      <c r="B44" s="97" t="s">
        <v>50</v>
      </c>
      <c r="C44" s="119" t="s">
        <v>51</v>
      </c>
      <c r="D44" s="119"/>
      <c r="E44" s="119">
        <f>115063+31305</f>
        <v>146368</v>
      </c>
      <c r="F44" s="120">
        <v>67938</v>
      </c>
      <c r="G44" s="103"/>
      <c r="H44" s="103"/>
      <c r="I44" s="121">
        <f t="shared" si="1"/>
        <v>46.415883253170087</v>
      </c>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row>
    <row r="45" spans="1:225" s="123" customFormat="1" ht="24.9" customHeight="1" x14ac:dyDescent="0.35">
      <c r="A45" s="97" t="s">
        <v>52</v>
      </c>
      <c r="B45" s="97" t="s">
        <v>53</v>
      </c>
      <c r="C45" s="122"/>
      <c r="D45" s="122"/>
      <c r="E45" s="94">
        <v>27067</v>
      </c>
      <c r="F45" s="94">
        <v>0</v>
      </c>
      <c r="G45" s="103"/>
      <c r="H45" s="103"/>
      <c r="I45" s="108">
        <v>0</v>
      </c>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row>
    <row r="46" spans="1:225" s="123" customFormat="1" ht="24.9" customHeight="1" x14ac:dyDescent="0.35">
      <c r="A46" s="97" t="s">
        <v>54</v>
      </c>
      <c r="B46" s="124" t="s">
        <v>55</v>
      </c>
      <c r="C46" s="119"/>
      <c r="D46" s="119"/>
      <c r="E46" s="125">
        <v>3138985.8103379998</v>
      </c>
      <c r="F46" s="125">
        <v>2513503.7252369998</v>
      </c>
      <c r="G46" s="126"/>
      <c r="H46" s="126"/>
      <c r="I46" s="127">
        <v>80.073752387123747</v>
      </c>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row>
    <row r="47" spans="1:225" s="129" customFormat="1" ht="24.9" customHeight="1" x14ac:dyDescent="0.35">
      <c r="A47" s="97" t="s">
        <v>56</v>
      </c>
      <c r="B47" s="124" t="s">
        <v>57</v>
      </c>
      <c r="C47" s="128"/>
      <c r="D47" s="128"/>
      <c r="E47" s="125">
        <v>854849.78899299994</v>
      </c>
      <c r="F47" s="125">
        <v>621230.71618400002</v>
      </c>
      <c r="G47" s="125"/>
      <c r="H47" s="125"/>
      <c r="I47" s="127">
        <v>72.671330587307096</v>
      </c>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row>
    <row r="48" spans="1:225" s="2" customFormat="1" ht="24.9" customHeight="1" x14ac:dyDescent="0.35">
      <c r="A48" s="114">
        <v>1</v>
      </c>
      <c r="B48" s="115" t="s">
        <v>58</v>
      </c>
      <c r="C48" s="130"/>
      <c r="D48" s="130"/>
      <c r="E48" s="131">
        <v>854378.04699299997</v>
      </c>
      <c r="F48" s="131">
        <v>620805.71618400002</v>
      </c>
      <c r="G48" s="131"/>
      <c r="H48" s="131"/>
      <c r="I48" s="112">
        <v>72.661712033559112</v>
      </c>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row>
    <row r="49" spans="1:225" s="2" customFormat="1" ht="39.75" customHeight="1" x14ac:dyDescent="0.35">
      <c r="A49" s="114">
        <v>2</v>
      </c>
      <c r="B49" s="115" t="s">
        <v>59</v>
      </c>
      <c r="C49" s="130"/>
      <c r="D49" s="130"/>
      <c r="E49" s="132">
        <v>471.74200000000002</v>
      </c>
      <c r="F49" s="132">
        <v>425</v>
      </c>
      <c r="G49" s="132"/>
      <c r="H49" s="132"/>
      <c r="I49" s="112">
        <v>90.091617875872814</v>
      </c>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row>
    <row r="50" spans="1:225" s="136" customFormat="1" ht="35.25" customHeight="1" x14ac:dyDescent="0.35">
      <c r="A50" s="97" t="s">
        <v>60</v>
      </c>
      <c r="B50" s="133" t="s">
        <v>61</v>
      </c>
      <c r="C50" s="134"/>
      <c r="D50" s="134"/>
      <c r="E50" s="135">
        <v>2284136.0213449998</v>
      </c>
      <c r="F50" s="135">
        <v>1892273.009053</v>
      </c>
      <c r="G50" s="135"/>
      <c r="H50" s="135"/>
      <c r="I50" s="127">
        <v>82.844147256114226</v>
      </c>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row>
    <row r="51" spans="1:225" s="2" customFormat="1" ht="28.5" customHeight="1" x14ac:dyDescent="0.35">
      <c r="A51" s="114">
        <v>1</v>
      </c>
      <c r="B51" s="115" t="s">
        <v>58</v>
      </c>
      <c r="C51" s="130"/>
      <c r="D51" s="137"/>
      <c r="E51" s="138">
        <v>2216423.3558709999</v>
      </c>
      <c r="F51" s="139">
        <v>1852706.934836</v>
      </c>
      <c r="G51" s="132"/>
      <c r="H51" s="132"/>
      <c r="I51" s="112">
        <v>83.589939166108977</v>
      </c>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row>
    <row r="52" spans="1:225" s="129" customFormat="1" ht="38.25" customHeight="1" x14ac:dyDescent="0.35">
      <c r="A52" s="114">
        <v>2</v>
      </c>
      <c r="B52" s="115" t="s">
        <v>59</v>
      </c>
      <c r="C52" s="130"/>
      <c r="D52" s="130"/>
      <c r="E52" s="140">
        <v>67712.665473999994</v>
      </c>
      <c r="F52" s="141">
        <v>39566.074217000009</v>
      </c>
      <c r="G52" s="132"/>
      <c r="H52" s="132"/>
      <c r="I52" s="112">
        <v>58.432309435806232</v>
      </c>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row>
    <row r="53" spans="1:225" s="123" customFormat="1" ht="35.25" customHeight="1" x14ac:dyDescent="0.35">
      <c r="A53" s="97" t="s">
        <v>62</v>
      </c>
      <c r="B53" s="133" t="s">
        <v>63</v>
      </c>
      <c r="C53" s="134"/>
      <c r="D53" s="134"/>
      <c r="E53" s="135">
        <f>SUM(E54:E54)</f>
        <v>92768</v>
      </c>
      <c r="F53" s="135">
        <f>SUM(F54:F54)</f>
        <v>22605</v>
      </c>
      <c r="G53" s="135"/>
      <c r="H53" s="108"/>
      <c r="I53" s="108">
        <f t="shared" ref="I53:I54" si="3">F53/E53%</f>
        <v>24.367238703001036</v>
      </c>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row>
    <row r="54" spans="1:225" s="123" customFormat="1" ht="24" customHeight="1" x14ac:dyDescent="0.35">
      <c r="A54" s="142">
        <v>1</v>
      </c>
      <c r="B54" s="143" t="s">
        <v>64</v>
      </c>
      <c r="C54" s="144"/>
      <c r="D54" s="144"/>
      <c r="E54" s="145">
        <f>56397+36371</f>
        <v>92768</v>
      </c>
      <c r="F54" s="145">
        <v>22605</v>
      </c>
      <c r="G54" s="145"/>
      <c r="H54" s="145"/>
      <c r="I54" s="146">
        <f t="shared" si="3"/>
        <v>24.367238703001036</v>
      </c>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row>
    <row r="55" spans="1:225" s="123" customFormat="1" ht="23.25" hidden="1" customHeight="1" x14ac:dyDescent="0.35">
      <c r="A55" s="31" t="s">
        <v>65</v>
      </c>
      <c r="B55" s="147"/>
      <c r="C55" s="148"/>
      <c r="D55" s="148"/>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row>
    <row r="56" spans="1:225" s="149" customFormat="1" hidden="1" x14ac:dyDescent="0.35">
      <c r="A56" s="31" t="s">
        <v>66</v>
      </c>
      <c r="C56" s="150"/>
      <c r="D56" s="150"/>
      <c r="E56" s="151">
        <f>E57+E58</f>
        <v>1008032</v>
      </c>
      <c r="F56" s="151">
        <f>F57+F58</f>
        <v>713251</v>
      </c>
      <c r="G56" s="152"/>
      <c r="H56" s="152"/>
      <c r="I56" s="153">
        <f>F56/E56%</f>
        <v>70.756781530745059</v>
      </c>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row>
    <row r="57" spans="1:225" s="149" customFormat="1" hidden="1" x14ac:dyDescent="0.35">
      <c r="B57" s="149" t="s">
        <v>67</v>
      </c>
      <c r="C57" s="150"/>
      <c r="D57" s="150"/>
      <c r="E57" s="154">
        <v>990354</v>
      </c>
      <c r="F57" s="152">
        <v>702249</v>
      </c>
      <c r="G57" s="152"/>
      <c r="H57" s="152"/>
      <c r="I57" s="152"/>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row>
    <row r="58" spans="1:225" s="149" customFormat="1" hidden="1" x14ac:dyDescent="0.35">
      <c r="B58" s="149" t="s">
        <v>68</v>
      </c>
      <c r="C58" s="150"/>
      <c r="D58" s="150"/>
      <c r="E58" s="154">
        <v>17678</v>
      </c>
      <c r="F58" s="152">
        <v>11002</v>
      </c>
      <c r="G58" s="152"/>
      <c r="H58" s="152"/>
      <c r="I58" s="152"/>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row>
    <row r="59" spans="1:225" s="149" customFormat="1" hidden="1" x14ac:dyDescent="0.35">
      <c r="A59" s="31"/>
      <c r="B59" s="31" t="s">
        <v>69</v>
      </c>
      <c r="C59" s="31"/>
      <c r="D59" s="31"/>
      <c r="E59" s="151">
        <f>E60+E61</f>
        <v>3247355</v>
      </c>
      <c r="F59" s="151">
        <f>F60+F61</f>
        <v>2218186</v>
      </c>
      <c r="G59" s="31"/>
      <c r="H59" s="31"/>
      <c r="I59" s="153">
        <f>F59/E59%</f>
        <v>68.307468693752298</v>
      </c>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row>
    <row r="60" spans="1:225" s="149" customFormat="1" hidden="1" x14ac:dyDescent="0.35">
      <c r="A60" s="31"/>
      <c r="B60" s="31" t="s">
        <v>67</v>
      </c>
      <c r="C60" s="31"/>
      <c r="D60" s="31"/>
      <c r="E60" s="152">
        <v>3143420</v>
      </c>
      <c r="F60" s="152">
        <v>2179185</v>
      </c>
      <c r="G60" s="31"/>
      <c r="H60" s="31"/>
      <c r="I60" s="31"/>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row>
    <row r="61" spans="1:225" s="149" customFormat="1" ht="3.75" customHeight="1" x14ac:dyDescent="0.35">
      <c r="A61" s="31"/>
      <c r="B61" s="31" t="s">
        <v>68</v>
      </c>
      <c r="C61" s="31"/>
      <c r="D61" s="31"/>
      <c r="E61" s="152">
        <v>103935</v>
      </c>
      <c r="F61" s="152">
        <v>39001</v>
      </c>
      <c r="G61" s="31"/>
      <c r="H61" s="31"/>
      <c r="I61" s="31"/>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row>
    <row r="62" spans="1:225" x14ac:dyDescent="0.35">
      <c r="E62" s="156"/>
      <c r="F62" s="157"/>
    </row>
  </sheetData>
  <mergeCells count="4">
    <mergeCell ref="A1:I1"/>
    <mergeCell ref="A2:I2"/>
    <mergeCell ref="H4:I4"/>
    <mergeCell ref="A3:I3"/>
  </mergeCells>
  <conditionalFormatting sqref="G5:H5">
    <cfRule type="cellIs" dxfId="26" priority="5" stopIfTrue="1" operator="between">
      <formula>0</formula>
      <formula>100</formula>
    </cfRule>
    <cfRule type="cellIs" dxfId="25" priority="6" stopIfTrue="1" operator="between">
      <formula>0.1</formula>
      <formula>49</formula>
    </cfRule>
  </conditionalFormatting>
  <conditionalFormatting sqref="I1 H4 I57:I58 I62:I65542">
    <cfRule type="cellIs" dxfId="24" priority="15" stopIfTrue="1" operator="between">
      <formula>0</formula>
      <formula>100</formula>
    </cfRule>
    <cfRule type="cellIs" dxfId="23" priority="16" stopIfTrue="1" operator="between">
      <formula>0.1</formula>
      <formula>49</formula>
    </cfRule>
  </conditionalFormatting>
  <conditionalFormatting sqref="I5:I31">
    <cfRule type="cellIs" dxfId="22" priority="7" stopIfTrue="1" operator="between">
      <formula>0</formula>
      <formula>100</formula>
    </cfRule>
    <cfRule type="cellIs" dxfId="21" priority="8" stopIfTrue="1" operator="between">
      <formula>0.1</formula>
      <formula>49</formula>
    </cfRule>
  </conditionalFormatting>
  <conditionalFormatting sqref="I35:I54">
    <cfRule type="cellIs" dxfId="20" priority="1" stopIfTrue="1" operator="between">
      <formula>0</formula>
      <formula>100</formula>
    </cfRule>
    <cfRule type="cellIs" dxfId="19" priority="2" stopIfTrue="1" operator="between">
      <formula>0.1</formula>
      <formula>49</formula>
    </cfRule>
  </conditionalFormatting>
  <printOptions horizontalCentered="1"/>
  <pageMargins left="0.7" right="0.7" top="0.75" bottom="0.75" header="0.3" footer="0.3"/>
  <pageSetup paperSize="8" scale="8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6:P24"/>
  <sheetViews>
    <sheetView topLeftCell="D12" workbookViewId="0">
      <selection activeCell="O28" sqref="O28"/>
    </sheetView>
  </sheetViews>
  <sheetFormatPr defaultRowHeight="14.4" x14ac:dyDescent="0.3"/>
  <cols>
    <col min="1" max="1" width="7" customWidth="1"/>
    <col min="2" max="2" width="71.6640625" customWidth="1"/>
    <col min="3" max="3" width="31.44140625" customWidth="1"/>
    <col min="4" max="4" width="24.44140625" customWidth="1"/>
    <col min="5" max="12" width="0" hidden="1" customWidth="1"/>
    <col min="13" max="13" width="36" customWidth="1"/>
    <col min="14" max="14" width="23.88671875" customWidth="1"/>
    <col min="15" max="15" width="22" customWidth="1"/>
    <col min="16" max="16" width="18.88671875" customWidth="1"/>
  </cols>
  <sheetData>
    <row r="6" spans="1:16" x14ac:dyDescent="0.3">
      <c r="O6" s="233">
        <f>+O7</f>
        <v>3326774345</v>
      </c>
    </row>
    <row r="7" spans="1:16" ht="17.399999999999999" x14ac:dyDescent="0.3">
      <c r="A7" s="15" t="s">
        <v>96</v>
      </c>
      <c r="B7" s="15" t="s">
        <v>353</v>
      </c>
      <c r="C7" s="15"/>
      <c r="D7" s="15"/>
      <c r="E7" s="15"/>
      <c r="F7" s="15"/>
      <c r="G7" s="15"/>
      <c r="H7" s="15"/>
      <c r="I7" s="15"/>
      <c r="J7" s="15"/>
      <c r="K7" s="15"/>
      <c r="L7" s="16"/>
      <c r="M7" s="16"/>
      <c r="N7" s="17"/>
      <c r="O7" s="17">
        <f>SUBTOTAL(9,O8:O20)</f>
        <v>3326774345</v>
      </c>
      <c r="P7" s="16"/>
    </row>
    <row r="8" spans="1:16" ht="36" hidden="1" x14ac:dyDescent="0.3">
      <c r="A8" s="226">
        <v>1</v>
      </c>
      <c r="B8" s="228" t="s">
        <v>346</v>
      </c>
      <c r="C8" s="202" t="s">
        <v>89</v>
      </c>
      <c r="D8" s="202" t="s">
        <v>76</v>
      </c>
      <c r="E8" s="202"/>
      <c r="F8" s="202"/>
      <c r="G8" s="15"/>
      <c r="H8" s="15"/>
      <c r="I8" s="15"/>
      <c r="J8" s="15"/>
      <c r="K8" s="15"/>
      <c r="L8" s="16"/>
      <c r="M8" s="202" t="s">
        <v>79</v>
      </c>
      <c r="N8" s="209"/>
      <c r="O8" s="208">
        <v>1294000000</v>
      </c>
      <c r="P8" s="16"/>
    </row>
    <row r="9" spans="1:16" ht="36" hidden="1" x14ac:dyDescent="0.3">
      <c r="A9" s="226">
        <v>2</v>
      </c>
      <c r="B9" s="29" t="s">
        <v>77</v>
      </c>
      <c r="C9" s="30" t="s">
        <v>78</v>
      </c>
      <c r="D9" s="202" t="s">
        <v>76</v>
      </c>
      <c r="E9" s="202"/>
      <c r="F9" s="202"/>
      <c r="G9" s="15"/>
      <c r="H9" s="15"/>
      <c r="I9" s="15"/>
      <c r="J9" s="15"/>
      <c r="K9" s="15"/>
      <c r="L9" s="16"/>
      <c r="M9" s="202" t="s">
        <v>79</v>
      </c>
      <c r="N9" s="209"/>
      <c r="O9" s="208">
        <v>2269067866</v>
      </c>
      <c r="P9" s="16"/>
    </row>
    <row r="10" spans="1:16" ht="36" hidden="1" x14ac:dyDescent="0.3">
      <c r="A10" s="719">
        <v>3</v>
      </c>
      <c r="B10" s="722" t="s">
        <v>347</v>
      </c>
      <c r="C10" s="725" t="s">
        <v>78</v>
      </c>
      <c r="D10" s="202" t="s">
        <v>76</v>
      </c>
      <c r="E10" s="202"/>
      <c r="F10" s="202"/>
      <c r="G10" s="15"/>
      <c r="H10" s="15"/>
      <c r="I10" s="15"/>
      <c r="J10" s="15"/>
      <c r="K10" s="15"/>
      <c r="L10" s="16"/>
      <c r="M10" s="202" t="s">
        <v>79</v>
      </c>
      <c r="N10" s="209"/>
      <c r="O10" s="208">
        <v>8000000000</v>
      </c>
      <c r="P10" s="16"/>
    </row>
    <row r="11" spans="1:16" ht="36" hidden="1" x14ac:dyDescent="0.3">
      <c r="A11" s="720"/>
      <c r="B11" s="723"/>
      <c r="C11" s="726"/>
      <c r="D11" s="202" t="s">
        <v>101</v>
      </c>
      <c r="E11" s="202"/>
      <c r="F11" s="202"/>
      <c r="G11" s="15"/>
      <c r="H11" s="15"/>
      <c r="I11" s="15"/>
      <c r="J11" s="15"/>
      <c r="K11" s="15"/>
      <c r="L11" s="16"/>
      <c r="M11" s="202" t="s">
        <v>90</v>
      </c>
      <c r="N11" s="209"/>
      <c r="O11" s="208"/>
      <c r="P11" s="16"/>
    </row>
    <row r="12" spans="1:16" ht="54" x14ac:dyDescent="0.3">
      <c r="A12" s="721"/>
      <c r="B12" s="724"/>
      <c r="C12" s="727"/>
      <c r="D12" s="202" t="s">
        <v>83</v>
      </c>
      <c r="E12" s="202"/>
      <c r="F12" s="202"/>
      <c r="G12" s="15"/>
      <c r="H12" s="15"/>
      <c r="I12" s="15"/>
      <c r="J12" s="15"/>
      <c r="K12" s="15"/>
      <c r="L12" s="16"/>
      <c r="M12" s="202" t="s">
        <v>91</v>
      </c>
      <c r="N12" s="209"/>
      <c r="O12" s="208">
        <v>994909635</v>
      </c>
      <c r="P12" s="16"/>
    </row>
    <row r="13" spans="1:16" ht="36" hidden="1" x14ac:dyDescent="0.3">
      <c r="A13" s="719">
        <v>4</v>
      </c>
      <c r="B13" s="728" t="s">
        <v>348</v>
      </c>
      <c r="C13" s="731" t="s">
        <v>78</v>
      </c>
      <c r="D13" s="202" t="s">
        <v>76</v>
      </c>
      <c r="E13" s="202"/>
      <c r="F13" s="202"/>
      <c r="G13" s="15"/>
      <c r="H13" s="15"/>
      <c r="I13" s="15"/>
      <c r="J13" s="15"/>
      <c r="K13" s="15"/>
      <c r="L13" s="16"/>
      <c r="M13" s="202" t="s">
        <v>79</v>
      </c>
      <c r="N13" s="209"/>
      <c r="O13" s="208">
        <v>3600727775</v>
      </c>
      <c r="P13" s="16"/>
    </row>
    <row r="14" spans="1:16" ht="36" hidden="1" x14ac:dyDescent="0.3">
      <c r="A14" s="720"/>
      <c r="B14" s="729"/>
      <c r="C14" s="732"/>
      <c r="D14" s="202" t="s">
        <v>101</v>
      </c>
      <c r="E14" s="202"/>
      <c r="F14" s="202"/>
      <c r="G14" s="15"/>
      <c r="H14" s="15"/>
      <c r="I14" s="15"/>
      <c r="J14" s="15"/>
      <c r="K14" s="15"/>
      <c r="L14" s="16"/>
      <c r="M14" s="202" t="s">
        <v>90</v>
      </c>
      <c r="N14" s="209"/>
      <c r="O14" s="208"/>
      <c r="P14" s="16"/>
    </row>
    <row r="15" spans="1:16" ht="54" x14ac:dyDescent="0.3">
      <c r="A15" s="721"/>
      <c r="B15" s="730"/>
      <c r="C15" s="733"/>
      <c r="D15" s="202" t="s">
        <v>83</v>
      </c>
      <c r="E15" s="202"/>
      <c r="F15" s="202"/>
      <c r="G15" s="15"/>
      <c r="H15" s="15"/>
      <c r="I15" s="15"/>
      <c r="J15" s="15"/>
      <c r="K15" s="15"/>
      <c r="L15" s="16"/>
      <c r="M15" s="202" t="s">
        <v>91</v>
      </c>
      <c r="N15" s="209"/>
      <c r="O15" s="208">
        <v>937599304</v>
      </c>
      <c r="P15" s="16"/>
    </row>
    <row r="16" spans="1:16" ht="54" x14ac:dyDescent="0.3">
      <c r="A16" s="226">
        <v>5</v>
      </c>
      <c r="B16" s="210" t="s">
        <v>349</v>
      </c>
      <c r="C16" s="225" t="s">
        <v>78</v>
      </c>
      <c r="D16" s="202" t="s">
        <v>83</v>
      </c>
      <c r="E16" s="202"/>
      <c r="F16" s="202"/>
      <c r="G16" s="15"/>
      <c r="H16" s="15"/>
      <c r="I16" s="15"/>
      <c r="J16" s="15"/>
      <c r="K16" s="15"/>
      <c r="L16" s="16"/>
      <c r="M16" s="202" t="s">
        <v>91</v>
      </c>
      <c r="N16" s="209"/>
      <c r="O16" s="208">
        <v>1394265406</v>
      </c>
      <c r="P16" s="16"/>
    </row>
    <row r="17" spans="1:16" ht="36" hidden="1" x14ac:dyDescent="0.3">
      <c r="A17" s="226">
        <v>6</v>
      </c>
      <c r="B17" s="29" t="s">
        <v>350</v>
      </c>
      <c r="C17" s="30" t="s">
        <v>78</v>
      </c>
      <c r="D17" s="202" t="s">
        <v>76</v>
      </c>
      <c r="E17" s="202"/>
      <c r="F17" s="202"/>
      <c r="G17" s="15"/>
      <c r="H17" s="15"/>
      <c r="I17" s="15"/>
      <c r="J17" s="15"/>
      <c r="K17" s="15"/>
      <c r="L17" s="16"/>
      <c r="M17" s="202" t="s">
        <v>79</v>
      </c>
      <c r="N17" s="209"/>
      <c r="O17" s="208">
        <v>12535451200</v>
      </c>
      <c r="P17" s="16"/>
    </row>
    <row r="18" spans="1:16" ht="36" hidden="1" x14ac:dyDescent="0.3">
      <c r="A18" s="224">
        <v>7</v>
      </c>
      <c r="B18" s="229" t="s">
        <v>102</v>
      </c>
      <c r="C18" s="230" t="s">
        <v>78</v>
      </c>
      <c r="D18" s="202" t="s">
        <v>76</v>
      </c>
      <c r="E18" s="202"/>
      <c r="F18" s="202"/>
      <c r="G18" s="15"/>
      <c r="H18" s="15"/>
      <c r="I18" s="15"/>
      <c r="J18" s="15"/>
      <c r="K18" s="15"/>
      <c r="L18" s="16"/>
      <c r="M18" s="202" t="s">
        <v>79</v>
      </c>
      <c r="N18" s="209"/>
      <c r="O18" s="208">
        <v>13173924000</v>
      </c>
      <c r="P18" s="16"/>
    </row>
    <row r="19" spans="1:16" ht="54" hidden="1" x14ac:dyDescent="0.3">
      <c r="A19" s="231">
        <v>8</v>
      </c>
      <c r="B19" s="232" t="s">
        <v>105</v>
      </c>
      <c r="C19" s="230" t="s">
        <v>106</v>
      </c>
      <c r="D19" s="202" t="s">
        <v>351</v>
      </c>
      <c r="E19" s="202"/>
      <c r="F19" s="202"/>
      <c r="G19" s="15"/>
      <c r="H19" s="15"/>
      <c r="I19" s="15"/>
      <c r="J19" s="15"/>
      <c r="K19" s="15"/>
      <c r="L19" s="16"/>
      <c r="M19" s="202" t="s">
        <v>79</v>
      </c>
      <c r="N19" s="209"/>
      <c r="O19" s="208">
        <v>1384167200</v>
      </c>
      <c r="P19" s="16"/>
    </row>
    <row r="20" spans="1:16" ht="36" hidden="1" x14ac:dyDescent="0.3">
      <c r="A20" s="226">
        <v>9</v>
      </c>
      <c r="B20" s="227" t="s">
        <v>352</v>
      </c>
      <c r="C20" s="28" t="s">
        <v>81</v>
      </c>
      <c r="D20" s="202" t="s">
        <v>76</v>
      </c>
      <c r="E20" s="202"/>
      <c r="F20" s="202"/>
      <c r="G20" s="15"/>
      <c r="H20" s="15"/>
      <c r="I20" s="15"/>
      <c r="J20" s="15"/>
      <c r="K20" s="15"/>
      <c r="L20" s="16"/>
      <c r="M20" s="202" t="s">
        <v>79</v>
      </c>
      <c r="N20" s="209"/>
      <c r="O20" s="208">
        <v>9063951000</v>
      </c>
      <c r="P20" s="16"/>
    </row>
    <row r="22" spans="1:16" ht="18" x14ac:dyDescent="0.3">
      <c r="O22" s="267">
        <v>527200000000</v>
      </c>
    </row>
    <row r="23" spans="1:16" ht="18" x14ac:dyDescent="0.3">
      <c r="O23" s="267">
        <v>77533883300</v>
      </c>
    </row>
    <row r="24" spans="1:16" x14ac:dyDescent="0.3">
      <c r="O24" s="233">
        <f>+O23+O22</f>
        <v>604733883300</v>
      </c>
    </row>
  </sheetData>
  <autoFilter ref="M7:M20">
    <filterColumn colId="0">
      <filters>
        <filter val="Vốn kéo dài thanh toán sang năm 2022-Nguồn XDCB tập trung, cân đối ngân sách"/>
      </filters>
    </filterColumn>
  </autoFilter>
  <mergeCells count="6">
    <mergeCell ref="A10:A12"/>
    <mergeCell ref="B10:B12"/>
    <mergeCell ref="C10:C12"/>
    <mergeCell ref="A13:A15"/>
    <mergeCell ref="B13:B15"/>
    <mergeCell ref="C13:C15"/>
  </mergeCells>
  <conditionalFormatting sqref="B9">
    <cfRule type="duplicateValues" dxfId="18" priority="17"/>
    <cfRule type="duplicateValues" dxfId="17" priority="18"/>
    <cfRule type="duplicateValues" dxfId="16" priority="19"/>
  </conditionalFormatting>
  <conditionalFormatting sqref="B10">
    <cfRule type="duplicateValues" dxfId="15" priority="14"/>
    <cfRule type="duplicateValues" dxfId="14" priority="15"/>
    <cfRule type="duplicateValues" dxfId="13" priority="16"/>
  </conditionalFormatting>
  <conditionalFormatting sqref="B13">
    <cfRule type="duplicateValues" dxfId="12" priority="11"/>
    <cfRule type="duplicateValues" dxfId="11" priority="12"/>
    <cfRule type="duplicateValues" dxfId="10" priority="13"/>
  </conditionalFormatting>
  <conditionalFormatting sqref="B16">
    <cfRule type="duplicateValues" dxfId="9" priority="8"/>
    <cfRule type="duplicateValues" dxfId="8" priority="9"/>
    <cfRule type="duplicateValues" dxfId="7" priority="10"/>
  </conditionalFormatting>
  <conditionalFormatting sqref="B17">
    <cfRule type="duplicateValues" dxfId="6" priority="3"/>
    <cfRule type="duplicateValues" dxfId="5" priority="4"/>
    <cfRule type="duplicateValues" dxfId="4" priority="5"/>
    <cfRule type="duplicateValues" dxfId="3" priority="6"/>
    <cfRule type="duplicateValues" dxfId="2" priority="7"/>
  </conditionalFormatting>
  <conditionalFormatting sqref="C18">
    <cfRule type="duplicateValues" dxfId="1" priority="2"/>
  </conditionalFormatting>
  <conditionalFormatting sqref="M19">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28"/>
  <sheetViews>
    <sheetView view="pageBreakPreview" zoomScale="60" zoomScaleNormal="100" workbookViewId="0">
      <pane xSplit="3" ySplit="6" topLeftCell="D7" activePane="bottomRight" state="frozen"/>
      <selection activeCell="K42" sqref="K42"/>
      <selection pane="topRight" activeCell="K42" sqref="K42"/>
      <selection pane="bottomLeft" activeCell="K42" sqref="K42"/>
      <selection pane="bottomRight" activeCell="G20" sqref="G20"/>
    </sheetView>
  </sheetViews>
  <sheetFormatPr defaultColWidth="9.109375" defaultRowHeight="18" x14ac:dyDescent="0.35"/>
  <cols>
    <col min="1" max="1" width="7" style="32" customWidth="1"/>
    <col min="2" max="2" width="71.6640625" style="2" customWidth="1"/>
    <col min="3" max="3" width="31.44140625" style="2" customWidth="1"/>
    <col min="4" max="4" width="24.44140625" style="2" customWidth="1"/>
    <col min="5" max="5" width="26.77734375" style="31" customWidth="1"/>
    <col min="6" max="7" width="23.88671875" style="2" customWidth="1"/>
    <col min="8" max="8" width="22" style="2" customWidth="1"/>
    <col min="9" max="9" width="18.88671875" style="2" customWidth="1"/>
    <col min="10" max="10" width="20.88671875" style="1" hidden="1" customWidth="1"/>
    <col min="11" max="11" width="18.44140625" style="2" hidden="1" customWidth="1"/>
    <col min="12" max="12" width="22.6640625" style="2" customWidth="1"/>
    <col min="13" max="13" width="36.21875" style="2" customWidth="1"/>
    <col min="14" max="15" width="16.109375" style="542" customWidth="1"/>
    <col min="16" max="16" width="19.44140625" style="542" customWidth="1"/>
    <col min="17" max="18" width="18.88671875" style="542" customWidth="1"/>
    <col min="19" max="19" width="16.109375" style="542" customWidth="1"/>
    <col min="20" max="20" width="24" style="2" customWidth="1"/>
    <col min="21" max="16384" width="9.109375" style="2"/>
  </cols>
  <sheetData>
    <row r="1" spans="1:20" ht="41.4" customHeight="1" x14ac:dyDescent="0.35">
      <c r="A1" s="598" t="s">
        <v>354</v>
      </c>
      <c r="B1" s="598"/>
      <c r="C1" s="598"/>
      <c r="D1" s="598"/>
      <c r="E1" s="598"/>
      <c r="F1" s="598"/>
      <c r="G1" s="598"/>
      <c r="H1" s="598"/>
      <c r="I1" s="598"/>
      <c r="Q1" s="548">
        <f>+Q2-Q3</f>
        <v>0</v>
      </c>
      <c r="R1" s="548"/>
    </row>
    <row r="2" spans="1:20" ht="18.75" customHeight="1" x14ac:dyDescent="0.35">
      <c r="A2" s="599" t="s">
        <v>930</v>
      </c>
      <c r="B2" s="599"/>
      <c r="C2" s="599"/>
      <c r="D2" s="599"/>
      <c r="E2" s="599"/>
      <c r="F2" s="599"/>
      <c r="G2" s="599"/>
      <c r="H2" s="599"/>
      <c r="I2" s="599"/>
      <c r="Q2" s="547">
        <f>+'PL1'!N42+'PL1'!K48</f>
        <v>782857.17989999999</v>
      </c>
      <c r="R2" s="547"/>
      <c r="S2" s="562">
        <f>+S6-S3</f>
        <v>-288323.33190000011</v>
      </c>
      <c r="T2" s="31" t="s">
        <v>925</v>
      </c>
    </row>
    <row r="3" spans="1:20" x14ac:dyDescent="0.35">
      <c r="A3" s="3"/>
      <c r="B3" s="4"/>
      <c r="C3" s="4"/>
      <c r="D3" s="4"/>
      <c r="E3" s="5"/>
      <c r="F3" s="6"/>
      <c r="G3" s="6"/>
      <c r="H3" s="6"/>
      <c r="I3" s="7" t="s">
        <v>70</v>
      </c>
      <c r="M3" s="2" t="s">
        <v>913</v>
      </c>
      <c r="O3" s="547"/>
      <c r="P3" s="550">
        <f>+O6-P6</f>
        <v>-210997.3894000001</v>
      </c>
      <c r="Q3" s="556">
        <f>+P7+P8+Q9+Q10</f>
        <v>782857.17989999999</v>
      </c>
      <c r="R3" s="556"/>
      <c r="S3" s="563">
        <v>3087281</v>
      </c>
      <c r="T3" s="31" t="s">
        <v>924</v>
      </c>
    </row>
    <row r="4" spans="1:20" ht="34.799999999999997" x14ac:dyDescent="0.35">
      <c r="A4" s="8" t="s">
        <v>3</v>
      </c>
      <c r="B4" s="8" t="s">
        <v>71</v>
      </c>
      <c r="C4" s="8" t="s">
        <v>72</v>
      </c>
      <c r="D4" s="8" t="s">
        <v>912</v>
      </c>
      <c r="E4" s="8" t="s">
        <v>73</v>
      </c>
      <c r="F4" s="9" t="s">
        <v>372</v>
      </c>
      <c r="G4" s="9" t="s">
        <v>373</v>
      </c>
      <c r="H4" s="9" t="s">
        <v>325</v>
      </c>
      <c r="I4" s="8" t="s">
        <v>74</v>
      </c>
      <c r="K4" s="10">
        <v>3000000000</v>
      </c>
      <c r="M4" s="554" t="s">
        <v>914</v>
      </c>
      <c r="N4" s="555" t="s">
        <v>915</v>
      </c>
      <c r="O4" s="555" t="s">
        <v>919</v>
      </c>
      <c r="P4" s="555" t="s">
        <v>920</v>
      </c>
      <c r="Q4" s="555" t="s">
        <v>918</v>
      </c>
      <c r="R4" s="555" t="s">
        <v>929</v>
      </c>
      <c r="S4" s="555" t="s">
        <v>916</v>
      </c>
      <c r="T4" s="557" t="s">
        <v>923</v>
      </c>
    </row>
    <row r="5" spans="1:20" hidden="1" x14ac:dyDescent="0.35">
      <c r="A5" s="8"/>
      <c r="B5" s="8" t="s">
        <v>38</v>
      </c>
      <c r="C5" s="8"/>
      <c r="D5" s="8"/>
      <c r="E5" s="11"/>
      <c r="F5" s="9" t="e">
        <f>+F6+#REF!</f>
        <v>#REF!</v>
      </c>
      <c r="G5" s="9" t="e">
        <f>+G6+#REF!</f>
        <v>#REF!</v>
      </c>
      <c r="H5" s="9" t="e">
        <f>+H6+#REF!</f>
        <v>#REF!</v>
      </c>
      <c r="I5" s="12"/>
      <c r="J5" s="13"/>
      <c r="K5" s="10"/>
      <c r="L5" s="14" t="e">
        <f>+F5-F90</f>
        <v>#REF!</v>
      </c>
      <c r="M5" s="552" t="e">
        <f>+#REF!+F5</f>
        <v>#REF!</v>
      </c>
      <c r="N5" s="551"/>
      <c r="O5" s="551"/>
      <c r="P5" s="551"/>
      <c r="Q5" s="551"/>
      <c r="R5" s="551"/>
      <c r="S5" s="551"/>
    </row>
    <row r="6" spans="1:20" x14ac:dyDescent="0.35">
      <c r="A6" s="8"/>
      <c r="B6" s="8" t="s">
        <v>38</v>
      </c>
      <c r="C6" s="8"/>
      <c r="D6" s="8"/>
      <c r="E6" s="11"/>
      <c r="F6" s="9">
        <f t="shared" ref="F6:G6" si="0">+F7+F30+F36+F78+F82+F126</f>
        <v>838919501500</v>
      </c>
      <c r="G6" s="9">
        <f t="shared" si="0"/>
        <v>838919501500</v>
      </c>
      <c r="H6" s="9">
        <f>+H7+H30+H36+H78+H82+H126</f>
        <v>860390673900</v>
      </c>
      <c r="I6" s="12"/>
      <c r="J6" s="13"/>
      <c r="K6" s="10"/>
      <c r="L6" s="14"/>
      <c r="M6" s="552" t="s">
        <v>290</v>
      </c>
      <c r="N6" s="553">
        <f>SUM(N7:N10)</f>
        <v>4011644</v>
      </c>
      <c r="O6" s="553">
        <f>SUM(O7:O8)</f>
        <v>1001688.9425</v>
      </c>
      <c r="P6" s="553">
        <f>SUM(P7:P10)</f>
        <v>1212686.3319000001</v>
      </c>
      <c r="Q6" s="553">
        <f>SUM(Q7:Q10)</f>
        <v>-218829.152</v>
      </c>
      <c r="R6" s="553">
        <f>SUM(R7:R10)</f>
        <v>141295.152</v>
      </c>
      <c r="S6" s="553">
        <f>+N6-P6</f>
        <v>2798957.6680999999</v>
      </c>
      <c r="T6" s="14">
        <f>+S6+Q6</f>
        <v>2580128.5160999997</v>
      </c>
    </row>
    <row r="7" spans="1:20" s="21" customFormat="1" x14ac:dyDescent="0.35">
      <c r="A7" s="15" t="s">
        <v>18</v>
      </c>
      <c r="B7" s="15" t="s">
        <v>355</v>
      </c>
      <c r="C7" s="15"/>
      <c r="D7" s="15"/>
      <c r="E7" s="16"/>
      <c r="F7" s="17">
        <f>SUM(F8:F29)</f>
        <v>74921045500</v>
      </c>
      <c r="G7" s="17">
        <f>SUM(G8:G29)</f>
        <v>74921045500</v>
      </c>
      <c r="H7" s="17">
        <f>SUM(H8:H29)</f>
        <v>0</v>
      </c>
      <c r="I7" s="16"/>
      <c r="J7" s="18"/>
      <c r="K7" s="19"/>
      <c r="L7" s="20">
        <f>+F7-F91</f>
        <v>39421045500</v>
      </c>
      <c r="M7" s="559" t="s">
        <v>917</v>
      </c>
      <c r="N7" s="560">
        <v>3411644</v>
      </c>
      <c r="O7" s="560">
        <v>510454</v>
      </c>
      <c r="P7" s="561">
        <f>+O7-2.6106</f>
        <v>510451.38939999999</v>
      </c>
      <c r="Q7" s="560"/>
      <c r="R7" s="560"/>
      <c r="S7" s="560">
        <f>+N7-O7</f>
        <v>2901190</v>
      </c>
      <c r="T7" s="564">
        <f>+N7-O7-P7+Q6</f>
        <v>2171909.4586000005</v>
      </c>
    </row>
    <row r="8" spans="1:20" ht="36" x14ac:dyDescent="0.35">
      <c r="A8" s="27">
        <v>1</v>
      </c>
      <c r="B8" s="203" t="s">
        <v>327</v>
      </c>
      <c r="C8" s="28" t="s">
        <v>100</v>
      </c>
      <c r="D8" s="241"/>
      <c r="E8" s="241"/>
      <c r="F8" s="240">
        <v>4000000000</v>
      </c>
      <c r="G8" s="241"/>
      <c r="H8" s="212"/>
      <c r="I8" s="212"/>
      <c r="J8" s="13"/>
      <c r="K8" s="10"/>
      <c r="L8" s="14"/>
      <c r="M8" s="559" t="s">
        <v>544</v>
      </c>
      <c r="N8" s="560"/>
      <c r="O8" s="560">
        <v>491234.9425</v>
      </c>
      <c r="P8" s="560">
        <f>+O8</f>
        <v>491234.9425</v>
      </c>
      <c r="Q8" s="560"/>
      <c r="R8" s="560"/>
      <c r="S8" s="560"/>
    </row>
    <row r="9" spans="1:20" ht="36" x14ac:dyDescent="0.35">
      <c r="A9" s="27">
        <v>2</v>
      </c>
      <c r="B9" s="23" t="s">
        <v>356</v>
      </c>
      <c r="C9" s="235" t="s">
        <v>335</v>
      </c>
      <c r="D9" s="239"/>
      <c r="E9" s="239"/>
      <c r="F9" s="240">
        <v>9500000000</v>
      </c>
      <c r="G9" s="240"/>
      <c r="H9" s="212"/>
      <c r="I9" s="212"/>
      <c r="J9" s="13"/>
      <c r="K9" s="10"/>
      <c r="L9" s="14"/>
      <c r="M9" s="552" t="s">
        <v>922</v>
      </c>
      <c r="N9" s="560">
        <v>600000</v>
      </c>
      <c r="O9" s="551"/>
      <c r="P9" s="558">
        <v>211000</v>
      </c>
      <c r="Q9" s="553">
        <v>-63829.152000000002</v>
      </c>
      <c r="R9" s="553">
        <f>-Q9</f>
        <v>63829.152000000002</v>
      </c>
      <c r="S9" s="551"/>
    </row>
    <row r="10" spans="1:20" ht="36" x14ac:dyDescent="0.35">
      <c r="A10" s="27">
        <v>3</v>
      </c>
      <c r="B10" s="204" t="s">
        <v>357</v>
      </c>
      <c r="C10" s="26" t="s">
        <v>335</v>
      </c>
      <c r="D10" s="238"/>
      <c r="E10" s="238"/>
      <c r="F10" s="240">
        <v>1431203000</v>
      </c>
      <c r="G10" s="240"/>
      <c r="H10" s="212"/>
      <c r="I10" s="212"/>
      <c r="J10" s="13"/>
      <c r="K10" s="10"/>
      <c r="L10" s="14"/>
      <c r="M10" s="552"/>
      <c r="N10" s="551"/>
      <c r="O10" s="551"/>
      <c r="P10" s="551"/>
      <c r="Q10" s="553">
        <f>-H127/1000000</f>
        <v>-155000</v>
      </c>
      <c r="R10" s="553">
        <v>77466</v>
      </c>
      <c r="S10" s="551"/>
    </row>
    <row r="11" spans="1:20" ht="36" x14ac:dyDescent="0.35">
      <c r="A11" s="27">
        <v>4</v>
      </c>
      <c r="B11" s="203" t="s">
        <v>358</v>
      </c>
      <c r="C11" s="28" t="s">
        <v>335</v>
      </c>
      <c r="D11" s="238"/>
      <c r="E11" s="238"/>
      <c r="F11" s="240">
        <v>7000000000</v>
      </c>
      <c r="G11" s="240"/>
      <c r="H11" s="212"/>
      <c r="I11" s="212"/>
      <c r="J11" s="13"/>
      <c r="K11" s="10"/>
      <c r="L11" s="14"/>
      <c r="M11" s="552"/>
      <c r="N11" s="551"/>
      <c r="O11" s="551"/>
      <c r="P11" s="558" t="s">
        <v>921</v>
      </c>
      <c r="Q11" s="558">
        <v>2.6106000000145286</v>
      </c>
      <c r="R11" s="558"/>
      <c r="S11" s="551"/>
    </row>
    <row r="12" spans="1:20" ht="36" x14ac:dyDescent="0.35">
      <c r="A12" s="27">
        <v>5</v>
      </c>
      <c r="B12" s="227" t="s">
        <v>332</v>
      </c>
      <c r="C12" s="28" t="s">
        <v>81</v>
      </c>
      <c r="D12" s="238" t="s">
        <v>366</v>
      </c>
      <c r="E12" s="238" t="s">
        <v>367</v>
      </c>
      <c r="F12" s="240"/>
      <c r="G12" s="240">
        <v>20000000000</v>
      </c>
      <c r="H12" s="212"/>
      <c r="I12" s="212"/>
      <c r="J12" s="13"/>
      <c r="K12" s="10"/>
      <c r="L12" s="14"/>
      <c r="M12" s="14"/>
      <c r="N12" s="542">
        <v>2487281</v>
      </c>
      <c r="P12" s="546">
        <f>+P7+P8+Q10</f>
        <v>846686.33189999999</v>
      </c>
      <c r="Q12" s="546">
        <f>+P12+Q9</f>
        <v>782857.17989999999</v>
      </c>
      <c r="R12" s="549">
        <f>+Q2+R10+R11</f>
        <v>860323.17989999999</v>
      </c>
      <c r="S12" s="546">
        <f>+N6-R12</f>
        <v>3151320.8201000001</v>
      </c>
    </row>
    <row r="13" spans="1:20" ht="36" x14ac:dyDescent="0.35">
      <c r="A13" s="27">
        <v>6</v>
      </c>
      <c r="B13" s="227" t="s">
        <v>359</v>
      </c>
      <c r="C13" s="28" t="s">
        <v>81</v>
      </c>
      <c r="D13" s="239"/>
      <c r="E13" s="239"/>
      <c r="F13" s="240">
        <v>20000000000</v>
      </c>
      <c r="G13" s="240"/>
      <c r="H13" s="212"/>
      <c r="I13" s="212"/>
      <c r="J13" s="13"/>
      <c r="K13" s="10"/>
      <c r="L13" s="25">
        <v>1000000</v>
      </c>
      <c r="M13" s="14"/>
      <c r="N13" s="546">
        <f>+N7-N12</f>
        <v>924363</v>
      </c>
      <c r="P13" s="542">
        <v>3411644</v>
      </c>
      <c r="S13" s="542">
        <v>3087281</v>
      </c>
    </row>
    <row r="14" spans="1:20" s="21" customFormat="1" ht="36" x14ac:dyDescent="0.35">
      <c r="A14" s="27">
        <v>7</v>
      </c>
      <c r="B14" s="227" t="s">
        <v>364</v>
      </c>
      <c r="C14" s="28" t="s">
        <v>335</v>
      </c>
      <c r="D14" s="238" t="s">
        <v>368</v>
      </c>
      <c r="E14" s="238" t="s">
        <v>369</v>
      </c>
      <c r="F14" s="240"/>
      <c r="G14" s="240">
        <v>10000000000</v>
      </c>
      <c r="H14" s="212"/>
      <c r="I14" s="212"/>
      <c r="J14" s="18"/>
      <c r="K14" s="19"/>
      <c r="L14" s="20"/>
      <c r="M14" s="20"/>
      <c r="N14" s="543"/>
      <c r="O14" s="543"/>
      <c r="P14" s="543">
        <v>995950</v>
      </c>
      <c r="Q14" s="543">
        <f>+P13-P14</f>
        <v>2415694</v>
      </c>
      <c r="R14" s="543"/>
      <c r="S14" s="543"/>
    </row>
    <row r="15" spans="1:20" ht="54" x14ac:dyDescent="0.35">
      <c r="A15" s="27">
        <v>8</v>
      </c>
      <c r="B15" s="205" t="s">
        <v>337</v>
      </c>
      <c r="C15" s="235" t="s">
        <v>335</v>
      </c>
      <c r="D15" s="238" t="s">
        <v>366</v>
      </c>
      <c r="E15" s="238" t="s">
        <v>367</v>
      </c>
      <c r="F15" s="240"/>
      <c r="G15" s="240">
        <v>8421045500</v>
      </c>
      <c r="H15" s="212"/>
      <c r="I15" s="212"/>
      <c r="J15" s="13"/>
      <c r="K15" s="10"/>
      <c r="L15" s="14"/>
      <c r="M15" s="14"/>
      <c r="O15" s="565">
        <v>236394</v>
      </c>
      <c r="P15" s="565">
        <v>478735</v>
      </c>
      <c r="Q15" s="565">
        <v>-155000</v>
      </c>
      <c r="R15" s="565"/>
      <c r="S15" s="565">
        <v>77466</v>
      </c>
      <c r="T15" s="2">
        <f>+Q15+S15</f>
        <v>-77534</v>
      </c>
    </row>
    <row r="16" spans="1:20" ht="36" x14ac:dyDescent="0.35">
      <c r="A16" s="27">
        <v>9</v>
      </c>
      <c r="B16" s="23" t="s">
        <v>334</v>
      </c>
      <c r="C16" s="235" t="s">
        <v>335</v>
      </c>
      <c r="D16" s="238"/>
      <c r="E16" s="238"/>
      <c r="F16" s="240">
        <v>130557000</v>
      </c>
      <c r="G16" s="240"/>
      <c r="H16" s="212"/>
      <c r="I16" s="212"/>
      <c r="J16" s="13"/>
      <c r="K16" s="10"/>
      <c r="L16" s="14"/>
      <c r="M16" s="14"/>
      <c r="O16" s="565">
        <v>119057</v>
      </c>
      <c r="P16" s="565">
        <v>12500</v>
      </c>
      <c r="Q16" s="565"/>
      <c r="R16" s="565"/>
      <c r="S16" s="565"/>
    </row>
    <row r="17" spans="1:19" customFormat="1" ht="36" x14ac:dyDescent="0.3">
      <c r="A17" s="27">
        <v>10</v>
      </c>
      <c r="B17" s="23" t="s">
        <v>336</v>
      </c>
      <c r="C17" s="235" t="s">
        <v>335</v>
      </c>
      <c r="D17" s="238"/>
      <c r="E17" s="238"/>
      <c r="F17" s="240">
        <v>359285500</v>
      </c>
      <c r="G17" s="240"/>
      <c r="H17" s="212"/>
      <c r="I17" s="212"/>
      <c r="N17" s="544"/>
      <c r="O17" s="566">
        <v>155</v>
      </c>
      <c r="P17" s="566"/>
      <c r="Q17" s="566"/>
      <c r="R17" s="566"/>
      <c r="S17" s="566"/>
    </row>
    <row r="18" spans="1:19" customFormat="1" ht="36" x14ac:dyDescent="0.3">
      <c r="A18" s="27">
        <v>11</v>
      </c>
      <c r="B18" s="227" t="s">
        <v>365</v>
      </c>
      <c r="C18" s="235" t="s">
        <v>97</v>
      </c>
      <c r="D18" s="238" t="s">
        <v>366</v>
      </c>
      <c r="E18" s="238" t="s">
        <v>367</v>
      </c>
      <c r="F18" s="240"/>
      <c r="G18" s="240">
        <v>4600000000</v>
      </c>
      <c r="H18" s="212"/>
      <c r="I18" s="212"/>
      <c r="N18" s="544"/>
      <c r="O18" s="566"/>
      <c r="P18" s="566"/>
      <c r="Q18" s="566"/>
      <c r="R18" s="566"/>
      <c r="S18" s="566"/>
    </row>
    <row r="19" spans="1:19" customFormat="1" ht="36" x14ac:dyDescent="0.3">
      <c r="A19" s="27">
        <v>12</v>
      </c>
      <c r="B19" s="227" t="s">
        <v>350</v>
      </c>
      <c r="C19" s="28" t="s">
        <v>78</v>
      </c>
      <c r="D19" s="238" t="s">
        <v>366</v>
      </c>
      <c r="E19" s="238" t="s">
        <v>367</v>
      </c>
      <c r="F19" s="240"/>
      <c r="G19" s="240">
        <v>5000000000</v>
      </c>
      <c r="H19" s="212"/>
      <c r="I19" s="212"/>
      <c r="N19" s="544"/>
      <c r="O19" s="566" t="s">
        <v>928</v>
      </c>
      <c r="P19" s="566">
        <v>666293.56530000002</v>
      </c>
      <c r="Q19" s="566">
        <f>+P19-P20-P21</f>
        <v>77533.883299999987</v>
      </c>
      <c r="R19" s="566"/>
      <c r="S19" s="566">
        <f>+Q15+Q19</f>
        <v>-77466.116700000013</v>
      </c>
    </row>
    <row r="20" spans="1:19" customFormat="1" ht="36" x14ac:dyDescent="0.3">
      <c r="A20" s="27">
        <v>13</v>
      </c>
      <c r="B20" s="210" t="s">
        <v>347</v>
      </c>
      <c r="C20" s="225" t="s">
        <v>78</v>
      </c>
      <c r="D20" s="238" t="s">
        <v>366</v>
      </c>
      <c r="E20" s="238" t="s">
        <v>367</v>
      </c>
      <c r="F20" s="240"/>
      <c r="G20" s="240">
        <v>6000000000</v>
      </c>
      <c r="H20" s="212"/>
      <c r="I20" s="212"/>
      <c r="N20" s="544"/>
      <c r="O20" s="566" t="s">
        <v>926</v>
      </c>
      <c r="P20" s="566">
        <f>+'[200]03b_CAT'!$N$8+'[200]phân bổ'!$O$7/1000000</f>
        <v>61559.682000000001</v>
      </c>
      <c r="Q20" s="566"/>
      <c r="R20" s="566"/>
      <c r="S20" s="566"/>
    </row>
    <row r="21" spans="1:19" ht="36" x14ac:dyDescent="0.35">
      <c r="A21" s="27">
        <v>14</v>
      </c>
      <c r="B21" s="228" t="s">
        <v>102</v>
      </c>
      <c r="C21" s="237" t="s">
        <v>78</v>
      </c>
      <c r="D21" s="238"/>
      <c r="E21" s="238"/>
      <c r="F21" s="240">
        <v>6000000000</v>
      </c>
      <c r="G21" s="240"/>
      <c r="H21" s="212"/>
      <c r="I21" s="212"/>
      <c r="J21" s="13"/>
      <c r="K21" s="10"/>
      <c r="L21" s="14"/>
      <c r="M21" s="14"/>
      <c r="O21" s="565" t="s">
        <v>927</v>
      </c>
      <c r="P21" s="565">
        <f>+'[200]Phan bo_Cap huyen'!$I$6</f>
        <v>527200</v>
      </c>
      <c r="Q21" s="565"/>
      <c r="R21" s="565"/>
      <c r="S21" s="565"/>
    </row>
    <row r="22" spans="1:19" ht="36" x14ac:dyDescent="0.35">
      <c r="A22" s="27">
        <v>15</v>
      </c>
      <c r="B22" s="210" t="s">
        <v>360</v>
      </c>
      <c r="C22" s="225" t="s">
        <v>78</v>
      </c>
      <c r="D22" s="238"/>
      <c r="E22" s="238"/>
      <c r="F22" s="240">
        <v>5000000000</v>
      </c>
      <c r="G22" s="240"/>
      <c r="H22" s="212"/>
      <c r="I22" s="212"/>
      <c r="J22" s="13"/>
      <c r="K22" s="10"/>
      <c r="L22" s="14"/>
      <c r="M22" s="14"/>
    </row>
    <row r="23" spans="1:19" ht="36" x14ac:dyDescent="0.35">
      <c r="A23" s="27">
        <v>16</v>
      </c>
      <c r="B23" s="227" t="s">
        <v>340</v>
      </c>
      <c r="C23" s="235" t="s">
        <v>75</v>
      </c>
      <c r="D23" s="238" t="s">
        <v>366</v>
      </c>
      <c r="E23" s="238" t="s">
        <v>367</v>
      </c>
      <c r="F23" s="240"/>
      <c r="G23" s="240">
        <v>1400000000</v>
      </c>
      <c r="H23" s="212"/>
      <c r="I23" s="212"/>
      <c r="J23" s="13"/>
      <c r="K23" s="10"/>
      <c r="L23" s="14"/>
      <c r="M23" s="14"/>
    </row>
    <row r="24" spans="1:19" ht="36" x14ac:dyDescent="0.35">
      <c r="A24" s="27">
        <v>17</v>
      </c>
      <c r="B24" s="206" t="s">
        <v>361</v>
      </c>
      <c r="C24" s="207" t="s">
        <v>89</v>
      </c>
      <c r="D24" s="239"/>
      <c r="E24" s="239"/>
      <c r="F24" s="240">
        <v>3000000000</v>
      </c>
      <c r="G24" s="240"/>
      <c r="H24" s="212"/>
      <c r="I24" s="212"/>
      <c r="J24" s="13"/>
      <c r="K24" s="10"/>
      <c r="L24" s="14"/>
      <c r="M24" s="14"/>
    </row>
    <row r="25" spans="1:19" x14ac:dyDescent="0.35">
      <c r="A25" s="27">
        <v>18</v>
      </c>
      <c r="B25" s="236" t="s">
        <v>362</v>
      </c>
      <c r="C25" s="211" t="s">
        <v>363</v>
      </c>
      <c r="D25" s="239"/>
      <c r="E25" s="239"/>
      <c r="F25" s="240">
        <v>3000000000</v>
      </c>
      <c r="G25" s="240"/>
      <c r="H25" s="212"/>
      <c r="I25" s="212"/>
      <c r="J25" s="13"/>
      <c r="K25" s="10"/>
      <c r="L25" s="14"/>
      <c r="M25" s="14"/>
    </row>
    <row r="26" spans="1:19" ht="36" x14ac:dyDescent="0.35">
      <c r="A26" s="27">
        <v>19</v>
      </c>
      <c r="B26" s="24" t="s">
        <v>338</v>
      </c>
      <c r="C26" s="235" t="s">
        <v>132</v>
      </c>
      <c r="D26" s="238" t="s">
        <v>366</v>
      </c>
      <c r="E26" s="238" t="s">
        <v>367</v>
      </c>
      <c r="F26" s="240"/>
      <c r="G26" s="240">
        <v>14000000000</v>
      </c>
      <c r="H26" s="212"/>
      <c r="I26" s="212"/>
      <c r="J26" s="13"/>
      <c r="K26" s="10"/>
      <c r="L26" s="14"/>
      <c r="M26" s="14"/>
    </row>
    <row r="27" spans="1:19" s="21" customFormat="1" ht="36" x14ac:dyDescent="0.35">
      <c r="A27" s="27">
        <v>20</v>
      </c>
      <c r="B27" s="24" t="s">
        <v>93</v>
      </c>
      <c r="C27" s="235" t="s">
        <v>94</v>
      </c>
      <c r="D27" s="239"/>
      <c r="E27" s="239"/>
      <c r="F27" s="240">
        <v>10000000000</v>
      </c>
      <c r="G27" s="240"/>
      <c r="H27" s="212"/>
      <c r="I27" s="212"/>
      <c r="J27" s="18"/>
      <c r="K27" s="19"/>
      <c r="L27" s="20"/>
      <c r="M27" s="20"/>
      <c r="N27" s="543"/>
      <c r="O27" s="543"/>
      <c r="P27" s="543"/>
      <c r="Q27" s="543"/>
      <c r="R27" s="543"/>
      <c r="S27" s="543"/>
    </row>
    <row r="28" spans="1:19" s="21" customFormat="1" ht="54" x14ac:dyDescent="0.35">
      <c r="A28" s="27">
        <v>21</v>
      </c>
      <c r="B28" s="210" t="s">
        <v>348</v>
      </c>
      <c r="C28" s="225" t="s">
        <v>78</v>
      </c>
      <c r="D28" s="238" t="s">
        <v>370</v>
      </c>
      <c r="E28" s="239" t="s">
        <v>371</v>
      </c>
      <c r="F28" s="240"/>
      <c r="G28" s="240">
        <v>5500000000</v>
      </c>
      <c r="H28" s="212"/>
      <c r="I28" s="212"/>
      <c r="J28" s="19"/>
      <c r="K28" s="20"/>
      <c r="L28" s="20"/>
      <c r="N28" s="543"/>
      <c r="O28" s="543"/>
      <c r="P28" s="543"/>
      <c r="Q28" s="543"/>
      <c r="R28" s="543"/>
      <c r="S28" s="543"/>
    </row>
    <row r="29" spans="1:19" s="21" customFormat="1" ht="36" x14ac:dyDescent="0.35">
      <c r="A29" s="27">
        <v>22</v>
      </c>
      <c r="B29" s="210" t="s">
        <v>360</v>
      </c>
      <c r="C29" s="225" t="s">
        <v>78</v>
      </c>
      <c r="D29" s="238"/>
      <c r="E29" s="238"/>
      <c r="F29" s="240">
        <v>5500000000</v>
      </c>
      <c r="G29" s="240"/>
      <c r="H29" s="212"/>
      <c r="I29" s="212"/>
      <c r="J29" s="19"/>
      <c r="K29" s="20"/>
      <c r="L29" s="20"/>
      <c r="N29" s="543"/>
      <c r="O29" s="543"/>
      <c r="P29" s="543"/>
      <c r="Q29" s="543"/>
      <c r="R29" s="543"/>
      <c r="S29" s="543"/>
    </row>
    <row r="30" spans="1:19" s="21" customFormat="1" x14ac:dyDescent="0.35">
      <c r="A30" s="15" t="s">
        <v>35</v>
      </c>
      <c r="B30" s="15" t="s">
        <v>374</v>
      </c>
      <c r="C30" s="15"/>
      <c r="D30" s="15"/>
      <c r="E30" s="16"/>
      <c r="F30" s="17">
        <f>SUM(F31:F35)</f>
        <v>220498456000</v>
      </c>
      <c r="G30" s="17">
        <f>SUM(G31:G35)</f>
        <v>220498456000</v>
      </c>
      <c r="H30" s="17"/>
      <c r="I30" s="16"/>
      <c r="J30" s="18"/>
      <c r="K30" s="19"/>
      <c r="L30" s="20"/>
      <c r="M30" s="20"/>
      <c r="N30" s="543"/>
      <c r="O30" s="543"/>
      <c r="P30" s="543"/>
      <c r="Q30" s="543"/>
      <c r="R30" s="543"/>
      <c r="S30" s="543"/>
    </row>
    <row r="31" spans="1:19" s="21" customFormat="1" ht="36" x14ac:dyDescent="0.35">
      <c r="A31" s="27">
        <v>1</v>
      </c>
      <c r="B31" s="227" t="s">
        <v>331</v>
      </c>
      <c r="C31" s="28" t="s">
        <v>81</v>
      </c>
      <c r="D31" s="238" t="s">
        <v>368</v>
      </c>
      <c r="E31" s="238" t="s">
        <v>377</v>
      </c>
      <c r="F31" s="240"/>
      <c r="G31" s="240">
        <v>199405456000</v>
      </c>
      <c r="H31" s="212"/>
      <c r="I31" s="212"/>
      <c r="J31" s="19"/>
      <c r="K31" s="20"/>
      <c r="L31" s="20"/>
      <c r="N31" s="543"/>
      <c r="O31" s="543"/>
      <c r="P31" s="543"/>
      <c r="Q31" s="543"/>
      <c r="R31" s="543"/>
      <c r="S31" s="543"/>
    </row>
    <row r="32" spans="1:19" s="21" customFormat="1" ht="36" x14ac:dyDescent="0.35">
      <c r="A32" s="27">
        <v>2</v>
      </c>
      <c r="B32" s="227" t="s">
        <v>352</v>
      </c>
      <c r="C32" s="28" t="s">
        <v>81</v>
      </c>
      <c r="D32" s="238" t="s">
        <v>368</v>
      </c>
      <c r="E32" s="238" t="s">
        <v>377</v>
      </c>
      <c r="F32" s="240"/>
      <c r="G32" s="243">
        <v>15000000000</v>
      </c>
      <c r="H32" s="212"/>
      <c r="I32" s="212"/>
      <c r="J32" s="19"/>
      <c r="K32" s="20"/>
      <c r="L32" s="20"/>
      <c r="N32" s="543"/>
      <c r="O32" s="543"/>
      <c r="P32" s="543"/>
      <c r="Q32" s="543"/>
      <c r="R32" s="543"/>
      <c r="S32" s="543"/>
    </row>
    <row r="33" spans="1:19" s="21" customFormat="1" ht="36" x14ac:dyDescent="0.35">
      <c r="A33" s="27">
        <v>3</v>
      </c>
      <c r="B33" s="227" t="s">
        <v>364</v>
      </c>
      <c r="C33" s="242" t="s">
        <v>335</v>
      </c>
      <c r="D33" s="238" t="s">
        <v>368</v>
      </c>
      <c r="E33" s="238" t="s">
        <v>377</v>
      </c>
      <c r="F33" s="240"/>
      <c r="G33" s="243">
        <v>6093000000</v>
      </c>
      <c r="H33" s="212"/>
      <c r="I33" s="212"/>
      <c r="J33" s="19"/>
      <c r="K33" s="20"/>
      <c r="L33" s="20"/>
      <c r="N33" s="543"/>
      <c r="O33" s="543"/>
      <c r="P33" s="543"/>
      <c r="Q33" s="543"/>
      <c r="R33" s="543"/>
      <c r="S33" s="543"/>
    </row>
    <row r="34" spans="1:19" s="21" customFormat="1" ht="54" x14ac:dyDescent="0.35">
      <c r="A34" s="27">
        <v>4</v>
      </c>
      <c r="B34" s="227" t="s">
        <v>375</v>
      </c>
      <c r="C34" s="28" t="s">
        <v>81</v>
      </c>
      <c r="D34" s="239"/>
      <c r="E34" s="239"/>
      <c r="F34" s="240">
        <v>214405456000</v>
      </c>
      <c r="G34" s="240"/>
      <c r="H34" s="212"/>
      <c r="I34" s="212"/>
      <c r="J34" s="19"/>
      <c r="K34" s="20"/>
      <c r="L34" s="20"/>
      <c r="N34" s="543"/>
      <c r="O34" s="543"/>
      <c r="P34" s="543"/>
      <c r="Q34" s="543"/>
      <c r="R34" s="543"/>
      <c r="S34" s="543"/>
    </row>
    <row r="35" spans="1:19" s="21" customFormat="1" ht="36" x14ac:dyDescent="0.35">
      <c r="A35" s="27">
        <v>5</v>
      </c>
      <c r="B35" s="227" t="s">
        <v>376</v>
      </c>
      <c r="C35" s="242" t="s">
        <v>94</v>
      </c>
      <c r="D35" s="238"/>
      <c r="E35" s="238"/>
      <c r="F35" s="243">
        <v>6093000000</v>
      </c>
      <c r="G35" s="243"/>
      <c r="H35" s="212"/>
      <c r="I35" s="212"/>
      <c r="J35" s="19"/>
      <c r="K35" s="20"/>
      <c r="L35" s="20"/>
      <c r="N35" s="543"/>
      <c r="O35" s="543"/>
      <c r="P35" s="543"/>
      <c r="Q35" s="543"/>
      <c r="R35" s="543"/>
      <c r="S35" s="543"/>
    </row>
    <row r="36" spans="1:19" s="21" customFormat="1" x14ac:dyDescent="0.35">
      <c r="A36" s="15" t="s">
        <v>35</v>
      </c>
      <c r="B36" s="15" t="s">
        <v>382</v>
      </c>
      <c r="C36" s="15"/>
      <c r="D36" s="15"/>
      <c r="E36" s="16"/>
      <c r="F36" s="17">
        <f>SUM(F37:F77)</f>
        <v>356000000000</v>
      </c>
      <c r="G36" s="17">
        <f>SUM(G37:G77)</f>
        <v>356000000000</v>
      </c>
      <c r="H36" s="17">
        <f>SUM(H37:H77)</f>
        <v>506693565300</v>
      </c>
      <c r="I36" s="16"/>
      <c r="J36" s="18"/>
      <c r="K36" s="19"/>
      <c r="L36" s="20"/>
      <c r="M36" s="20"/>
      <c r="N36" s="543"/>
      <c r="O36" s="543"/>
      <c r="P36" s="543"/>
      <c r="Q36" s="543"/>
      <c r="R36" s="543"/>
      <c r="S36" s="543"/>
    </row>
    <row r="37" spans="1:19" s="21" customFormat="1" ht="63" x14ac:dyDescent="0.35">
      <c r="A37" s="27">
        <v>1</v>
      </c>
      <c r="B37" s="244" t="s">
        <v>342</v>
      </c>
      <c r="C37" s="235" t="s">
        <v>103</v>
      </c>
      <c r="D37" s="245" t="s">
        <v>383</v>
      </c>
      <c r="E37" s="28" t="s">
        <v>384</v>
      </c>
      <c r="F37" s="240"/>
      <c r="G37" s="240">
        <v>3000000000</v>
      </c>
      <c r="H37" s="212"/>
      <c r="I37" s="212"/>
      <c r="J37" s="19"/>
      <c r="K37" s="20"/>
      <c r="L37" s="20"/>
      <c r="N37" s="543"/>
      <c r="O37" s="543"/>
      <c r="P37" s="543"/>
      <c r="Q37" s="543"/>
      <c r="R37" s="543"/>
      <c r="S37" s="543"/>
    </row>
    <row r="38" spans="1:19" s="21" customFormat="1" ht="72" x14ac:dyDescent="0.35">
      <c r="A38" s="27">
        <v>2</v>
      </c>
      <c r="B38" s="244" t="s">
        <v>102</v>
      </c>
      <c r="C38" s="235" t="s">
        <v>78</v>
      </c>
      <c r="D38" s="28"/>
      <c r="E38" s="246" t="s">
        <v>385</v>
      </c>
      <c r="F38" s="240">
        <v>5000000000</v>
      </c>
      <c r="G38" s="240"/>
      <c r="H38" s="212"/>
      <c r="I38" s="212"/>
      <c r="J38" s="19"/>
      <c r="K38" s="20"/>
      <c r="L38" s="20"/>
      <c r="N38" s="543"/>
      <c r="O38" s="543"/>
      <c r="P38" s="543"/>
      <c r="Q38" s="543"/>
      <c r="R38" s="543"/>
      <c r="S38" s="543"/>
    </row>
    <row r="39" spans="1:19" s="21" customFormat="1" ht="42" x14ac:dyDescent="0.35">
      <c r="A39" s="27">
        <v>3</v>
      </c>
      <c r="B39" s="244" t="s">
        <v>87</v>
      </c>
      <c r="C39" s="235" t="s">
        <v>81</v>
      </c>
      <c r="D39" s="247" t="s">
        <v>366</v>
      </c>
      <c r="E39" s="28" t="s">
        <v>217</v>
      </c>
      <c r="F39" s="240"/>
      <c r="G39" s="240">
        <v>2000000000</v>
      </c>
      <c r="H39" s="212"/>
      <c r="I39" s="212"/>
      <c r="J39" s="19"/>
      <c r="K39" s="20"/>
      <c r="L39" s="20"/>
      <c r="N39" s="543"/>
      <c r="O39" s="543"/>
      <c r="P39" s="543"/>
      <c r="Q39" s="543"/>
      <c r="R39" s="543"/>
      <c r="S39" s="543"/>
    </row>
    <row r="40" spans="1:19" s="21" customFormat="1" ht="42" x14ac:dyDescent="0.35">
      <c r="A40" s="27">
        <v>4</v>
      </c>
      <c r="B40" s="244" t="s">
        <v>378</v>
      </c>
      <c r="C40" s="235" t="s">
        <v>379</v>
      </c>
      <c r="D40" s="22" t="s">
        <v>386</v>
      </c>
      <c r="E40" s="22" t="s">
        <v>387</v>
      </c>
      <c r="F40" s="240"/>
      <c r="G40" s="240">
        <v>70000000000</v>
      </c>
      <c r="H40" s="212"/>
      <c r="I40" s="212"/>
      <c r="J40" s="19"/>
      <c r="K40" s="20"/>
      <c r="L40" s="20"/>
      <c r="N40" s="543"/>
      <c r="O40" s="543"/>
      <c r="P40" s="543"/>
      <c r="Q40" s="543"/>
      <c r="R40" s="543"/>
      <c r="S40" s="543"/>
    </row>
    <row r="41" spans="1:19" s="21" customFormat="1" ht="42" x14ac:dyDescent="0.35">
      <c r="A41" s="27">
        <v>5</v>
      </c>
      <c r="B41" s="244" t="s">
        <v>380</v>
      </c>
      <c r="C41" s="245" t="s">
        <v>84</v>
      </c>
      <c r="D41" s="22"/>
      <c r="E41" s="22" t="s">
        <v>387</v>
      </c>
      <c r="F41" s="240">
        <v>35000000000</v>
      </c>
      <c r="G41" s="240"/>
      <c r="H41" s="212"/>
      <c r="I41" s="212"/>
      <c r="J41" s="19"/>
      <c r="K41" s="20"/>
      <c r="L41" s="20"/>
      <c r="N41" s="543"/>
      <c r="O41" s="543"/>
      <c r="P41" s="543"/>
      <c r="Q41" s="543"/>
      <c r="R41" s="543"/>
      <c r="S41" s="543"/>
    </row>
    <row r="42" spans="1:19" s="21" customFormat="1" ht="36" x14ac:dyDescent="0.35">
      <c r="A42" s="27">
        <v>6</v>
      </c>
      <c r="B42" s="244" t="s">
        <v>381</v>
      </c>
      <c r="C42" s="245" t="s">
        <v>84</v>
      </c>
      <c r="D42" s="22"/>
      <c r="E42" s="22" t="s">
        <v>387</v>
      </c>
      <c r="F42" s="240">
        <v>35000000000</v>
      </c>
      <c r="G42" s="240"/>
      <c r="H42" s="212"/>
      <c r="I42" s="212"/>
      <c r="J42" s="19"/>
      <c r="K42" s="20"/>
      <c r="L42" s="20"/>
      <c r="N42" s="543"/>
      <c r="O42" s="543"/>
      <c r="P42" s="543"/>
      <c r="Q42" s="543"/>
      <c r="R42" s="543"/>
      <c r="S42" s="543"/>
    </row>
    <row r="43" spans="1:19" s="21" customFormat="1" ht="63" x14ac:dyDescent="0.35">
      <c r="A43" s="27">
        <v>7</v>
      </c>
      <c r="B43" s="244" t="s">
        <v>342</v>
      </c>
      <c r="C43" s="250" t="s">
        <v>103</v>
      </c>
      <c r="D43" s="245" t="s">
        <v>383</v>
      </c>
      <c r="E43" s="28" t="s">
        <v>384</v>
      </c>
      <c r="F43" s="240"/>
      <c r="G43" s="240">
        <v>5000000000</v>
      </c>
      <c r="H43" s="212"/>
      <c r="I43" s="212"/>
      <c r="J43" s="19"/>
      <c r="K43" s="20"/>
      <c r="L43" s="20"/>
      <c r="N43" s="543"/>
      <c r="O43" s="543"/>
      <c r="P43" s="543"/>
      <c r="Q43" s="543"/>
      <c r="R43" s="543"/>
      <c r="S43" s="543"/>
    </row>
    <row r="44" spans="1:19" s="21" customFormat="1" ht="63" x14ac:dyDescent="0.35">
      <c r="A44" s="27">
        <v>8</v>
      </c>
      <c r="B44" s="244" t="s">
        <v>341</v>
      </c>
      <c r="C44" s="250" t="s">
        <v>103</v>
      </c>
      <c r="D44" s="245"/>
      <c r="E44" s="28" t="s">
        <v>384</v>
      </c>
      <c r="F44" s="240">
        <v>5000000000</v>
      </c>
      <c r="G44" s="240"/>
      <c r="H44" s="212"/>
      <c r="I44" s="212"/>
      <c r="J44" s="19"/>
      <c r="K44" s="20"/>
      <c r="L44" s="20"/>
      <c r="N44" s="543"/>
      <c r="O44" s="543"/>
      <c r="P44" s="543"/>
      <c r="Q44" s="543"/>
      <c r="R44" s="543"/>
      <c r="S44" s="543"/>
    </row>
    <row r="45" spans="1:19" s="21" customFormat="1" ht="63" x14ac:dyDescent="0.35">
      <c r="A45" s="27">
        <v>9</v>
      </c>
      <c r="B45" s="248" t="s">
        <v>375</v>
      </c>
      <c r="C45" s="251" t="s">
        <v>81</v>
      </c>
      <c r="D45" s="247" t="s">
        <v>389</v>
      </c>
      <c r="E45" s="28" t="s">
        <v>390</v>
      </c>
      <c r="F45" s="240"/>
      <c r="G45" s="240">
        <v>270000000000</v>
      </c>
      <c r="H45" s="212"/>
      <c r="I45" s="212"/>
      <c r="J45" s="19"/>
      <c r="K45" s="20"/>
      <c r="L45" s="20"/>
      <c r="N45" s="543"/>
      <c r="O45" s="543"/>
      <c r="P45" s="543"/>
      <c r="Q45" s="543"/>
      <c r="R45" s="543"/>
      <c r="S45" s="543"/>
    </row>
    <row r="46" spans="1:19" s="21" customFormat="1" ht="42" x14ac:dyDescent="0.35">
      <c r="A46" s="27">
        <v>10</v>
      </c>
      <c r="B46" s="244" t="s">
        <v>87</v>
      </c>
      <c r="C46" s="250" t="s">
        <v>81</v>
      </c>
      <c r="D46" s="247" t="s">
        <v>366</v>
      </c>
      <c r="E46" s="28" t="s">
        <v>217</v>
      </c>
      <c r="F46" s="240"/>
      <c r="G46" s="240">
        <v>6000000000</v>
      </c>
      <c r="H46" s="212"/>
      <c r="I46" s="212"/>
      <c r="J46" s="19"/>
      <c r="K46" s="20"/>
      <c r="L46" s="20"/>
      <c r="N46" s="543"/>
      <c r="O46" s="543"/>
      <c r="P46" s="543"/>
      <c r="Q46" s="543"/>
      <c r="R46" s="543"/>
      <c r="S46" s="543"/>
    </row>
    <row r="47" spans="1:19" s="21" customFormat="1" ht="42" x14ac:dyDescent="0.35">
      <c r="A47" s="27">
        <v>11</v>
      </c>
      <c r="B47" s="244" t="s">
        <v>388</v>
      </c>
      <c r="C47" s="250" t="s">
        <v>81</v>
      </c>
      <c r="D47" s="247"/>
      <c r="E47" s="28" t="s">
        <v>217</v>
      </c>
      <c r="F47" s="240">
        <v>270000000000</v>
      </c>
      <c r="G47" s="240"/>
      <c r="H47" s="212"/>
      <c r="I47" s="212"/>
      <c r="J47" s="19"/>
      <c r="K47" s="20"/>
      <c r="L47" s="20"/>
      <c r="N47" s="543"/>
      <c r="O47" s="543"/>
      <c r="P47" s="543"/>
      <c r="Q47" s="543"/>
      <c r="R47" s="543"/>
      <c r="S47" s="543"/>
    </row>
    <row r="48" spans="1:19" s="21" customFormat="1" ht="63" x14ac:dyDescent="0.35">
      <c r="A48" s="27">
        <v>12</v>
      </c>
      <c r="B48" s="249" t="s">
        <v>104</v>
      </c>
      <c r="C48" s="250" t="s">
        <v>81</v>
      </c>
      <c r="D48" s="252"/>
      <c r="E48" s="28" t="s">
        <v>217</v>
      </c>
      <c r="F48" s="240">
        <v>6000000000</v>
      </c>
      <c r="G48" s="240"/>
      <c r="H48" s="212"/>
      <c r="I48" s="212"/>
      <c r="J48" s="19"/>
      <c r="K48" s="20"/>
      <c r="L48" s="20"/>
      <c r="N48" s="543"/>
      <c r="O48" s="543"/>
      <c r="P48" s="543"/>
      <c r="Q48" s="543"/>
      <c r="R48" s="543"/>
      <c r="S48" s="543"/>
    </row>
    <row r="49" spans="1:19" s="21" customFormat="1" ht="36" x14ac:dyDescent="0.35">
      <c r="A49" s="27">
        <v>13</v>
      </c>
      <c r="B49" s="227" t="s">
        <v>391</v>
      </c>
      <c r="C49" s="245" t="s">
        <v>84</v>
      </c>
      <c r="D49" s="28" t="s">
        <v>404</v>
      </c>
      <c r="E49" s="226" t="s">
        <v>217</v>
      </c>
      <c r="F49" s="212"/>
      <c r="G49" s="212"/>
      <c r="H49" s="240">
        <v>7554754000</v>
      </c>
      <c r="I49" s="212"/>
      <c r="J49" s="19"/>
      <c r="K49" s="20"/>
      <c r="L49" s="20"/>
      <c r="N49" s="543"/>
      <c r="O49" s="543"/>
      <c r="P49" s="543"/>
      <c r="Q49" s="543"/>
      <c r="R49" s="543"/>
      <c r="S49" s="543"/>
    </row>
    <row r="50" spans="1:19" s="21" customFormat="1" ht="36" x14ac:dyDescent="0.35">
      <c r="A50" s="27">
        <v>14</v>
      </c>
      <c r="B50" s="227" t="s">
        <v>392</v>
      </c>
      <c r="C50" s="245" t="s">
        <v>84</v>
      </c>
      <c r="D50" s="28" t="s">
        <v>404</v>
      </c>
      <c r="E50" s="226" t="s">
        <v>217</v>
      </c>
      <c r="F50" s="212"/>
      <c r="G50" s="212"/>
      <c r="H50" s="240">
        <v>1000000000</v>
      </c>
      <c r="I50" s="212"/>
      <c r="J50" s="19"/>
      <c r="K50" s="20"/>
      <c r="L50" s="20"/>
      <c r="N50" s="543"/>
      <c r="O50" s="543"/>
      <c r="P50" s="543"/>
      <c r="Q50" s="543"/>
      <c r="R50" s="543"/>
      <c r="S50" s="543"/>
    </row>
    <row r="51" spans="1:19" s="21" customFormat="1" ht="36" x14ac:dyDescent="0.35">
      <c r="A51" s="27">
        <v>15</v>
      </c>
      <c r="B51" s="256" t="s">
        <v>393</v>
      </c>
      <c r="C51" s="245" t="s">
        <v>84</v>
      </c>
      <c r="D51" s="28" t="s">
        <v>404</v>
      </c>
      <c r="E51" s="226" t="s">
        <v>217</v>
      </c>
      <c r="F51" s="212"/>
      <c r="G51" s="212"/>
      <c r="H51" s="240">
        <v>15000000000</v>
      </c>
      <c r="I51" s="212"/>
      <c r="J51" s="19"/>
      <c r="K51" s="20"/>
      <c r="L51" s="20"/>
      <c r="N51" s="543"/>
      <c r="O51" s="543"/>
      <c r="P51" s="543"/>
      <c r="Q51" s="543"/>
      <c r="R51" s="543"/>
      <c r="S51" s="543"/>
    </row>
    <row r="52" spans="1:19" s="21" customFormat="1" ht="54" x14ac:dyDescent="0.35">
      <c r="A52" s="27">
        <v>16</v>
      </c>
      <c r="B52" s="227" t="s">
        <v>394</v>
      </c>
      <c r="C52" s="245" t="s">
        <v>84</v>
      </c>
      <c r="D52" s="28" t="s">
        <v>405</v>
      </c>
      <c r="E52" s="202" t="s">
        <v>406</v>
      </c>
      <c r="F52" s="212"/>
      <c r="G52" s="212"/>
      <c r="H52" s="240">
        <v>20829152000</v>
      </c>
      <c r="I52" s="212"/>
      <c r="J52" s="19"/>
      <c r="K52" s="20"/>
      <c r="L52" s="20"/>
      <c r="N52" s="543"/>
      <c r="O52" s="543"/>
      <c r="P52" s="543"/>
      <c r="Q52" s="543"/>
      <c r="R52" s="543"/>
      <c r="S52" s="543"/>
    </row>
    <row r="53" spans="1:19" s="21" customFormat="1" ht="36" x14ac:dyDescent="0.35">
      <c r="A53" s="27">
        <v>17</v>
      </c>
      <c r="B53" s="606" t="s">
        <v>395</v>
      </c>
      <c r="C53" s="257" t="s">
        <v>335</v>
      </c>
      <c r="D53" s="28" t="s">
        <v>407</v>
      </c>
      <c r="E53" s="202" t="s">
        <v>408</v>
      </c>
      <c r="F53" s="212"/>
      <c r="G53" s="212"/>
      <c r="H53" s="240">
        <v>120000000000</v>
      </c>
      <c r="I53" s="212"/>
      <c r="J53" s="19"/>
      <c r="K53" s="20"/>
      <c r="L53" s="20"/>
      <c r="N53" s="543"/>
      <c r="O53" s="543"/>
      <c r="P53" s="543"/>
      <c r="Q53" s="543"/>
      <c r="R53" s="543"/>
      <c r="S53" s="543"/>
    </row>
    <row r="54" spans="1:19" s="21" customFormat="1" ht="54" x14ac:dyDescent="0.35">
      <c r="A54" s="27">
        <v>18</v>
      </c>
      <c r="B54" s="606"/>
      <c r="C54" s="258" t="s">
        <v>335</v>
      </c>
      <c r="D54" s="255" t="s">
        <v>370</v>
      </c>
      <c r="E54" s="202" t="s">
        <v>409</v>
      </c>
      <c r="F54" s="212"/>
      <c r="G54" s="212"/>
      <c r="H54" s="240">
        <v>117877679700</v>
      </c>
      <c r="I54" s="212"/>
      <c r="J54" s="19"/>
      <c r="K54" s="20"/>
      <c r="L54" s="20"/>
      <c r="N54" s="543"/>
      <c r="O54" s="543"/>
      <c r="P54" s="543"/>
      <c r="Q54" s="543"/>
      <c r="R54" s="543"/>
      <c r="S54" s="543"/>
    </row>
    <row r="55" spans="1:19" s="21" customFormat="1" ht="54" x14ac:dyDescent="0.35">
      <c r="A55" s="27">
        <v>19</v>
      </c>
      <c r="B55" s="227" t="s">
        <v>380</v>
      </c>
      <c r="C55" s="245" t="s">
        <v>84</v>
      </c>
      <c r="D55" s="28" t="s">
        <v>410</v>
      </c>
      <c r="E55" s="202" t="s">
        <v>408</v>
      </c>
      <c r="F55" s="212"/>
      <c r="G55" s="212"/>
      <c r="H55" s="240">
        <v>30000000000</v>
      </c>
      <c r="I55" s="212"/>
      <c r="J55" s="19"/>
      <c r="K55" s="20"/>
      <c r="L55" s="20"/>
      <c r="N55" s="543"/>
      <c r="O55" s="543"/>
      <c r="P55" s="543"/>
      <c r="Q55" s="543"/>
      <c r="R55" s="543"/>
      <c r="S55" s="543"/>
    </row>
    <row r="56" spans="1:19" s="21" customFormat="1" ht="54" x14ac:dyDescent="0.35">
      <c r="A56" s="27">
        <v>20</v>
      </c>
      <c r="B56" s="227" t="s">
        <v>381</v>
      </c>
      <c r="C56" s="245" t="s">
        <v>84</v>
      </c>
      <c r="D56" s="28" t="s">
        <v>410</v>
      </c>
      <c r="E56" s="202" t="s">
        <v>408</v>
      </c>
      <c r="F56" s="212"/>
      <c r="G56" s="212"/>
      <c r="H56" s="240">
        <v>26969699000</v>
      </c>
      <c r="I56" s="212"/>
      <c r="J56" s="19"/>
      <c r="K56" s="20"/>
      <c r="L56" s="20"/>
      <c r="N56" s="543"/>
      <c r="O56" s="543"/>
      <c r="P56" s="543"/>
      <c r="Q56" s="543"/>
      <c r="R56" s="543"/>
      <c r="S56" s="543"/>
    </row>
    <row r="57" spans="1:19" s="21" customFormat="1" ht="36" x14ac:dyDescent="0.35">
      <c r="A57" s="27">
        <v>21</v>
      </c>
      <c r="B57" s="253" t="s">
        <v>105</v>
      </c>
      <c r="C57" s="247" t="s">
        <v>106</v>
      </c>
      <c r="D57" s="28" t="s">
        <v>404</v>
      </c>
      <c r="E57" s="226" t="s">
        <v>217</v>
      </c>
      <c r="F57" s="212"/>
      <c r="G57" s="212"/>
      <c r="H57" s="240">
        <v>105701000</v>
      </c>
      <c r="I57" s="212"/>
      <c r="J57" s="19"/>
      <c r="K57" s="20"/>
      <c r="L57" s="20"/>
      <c r="N57" s="543"/>
      <c r="O57" s="543"/>
      <c r="P57" s="543"/>
      <c r="Q57" s="543"/>
      <c r="R57" s="543"/>
      <c r="S57" s="543"/>
    </row>
    <row r="58" spans="1:19" s="21" customFormat="1" ht="36" x14ac:dyDescent="0.35">
      <c r="A58" s="27">
        <v>22</v>
      </c>
      <c r="B58" s="253" t="s">
        <v>339</v>
      </c>
      <c r="C58" s="247" t="s">
        <v>132</v>
      </c>
      <c r="D58" s="28" t="s">
        <v>404</v>
      </c>
      <c r="E58" s="226" t="s">
        <v>217</v>
      </c>
      <c r="F58" s="212"/>
      <c r="G58" s="212"/>
      <c r="H58" s="240">
        <v>10000000000</v>
      </c>
      <c r="I58" s="212"/>
      <c r="J58" s="19"/>
      <c r="K58" s="20"/>
      <c r="L58" s="20"/>
      <c r="N58" s="543"/>
      <c r="O58" s="543"/>
      <c r="P58" s="543"/>
      <c r="Q58" s="543"/>
      <c r="R58" s="543"/>
      <c r="S58" s="543"/>
    </row>
    <row r="59" spans="1:19" s="21" customFormat="1" ht="54" x14ac:dyDescent="0.35">
      <c r="A59" s="27">
        <v>23</v>
      </c>
      <c r="B59" s="227" t="s">
        <v>107</v>
      </c>
      <c r="C59" s="235" t="s">
        <v>92</v>
      </c>
      <c r="D59" s="28" t="s">
        <v>404</v>
      </c>
      <c r="E59" s="226" t="s">
        <v>217</v>
      </c>
      <c r="F59" s="212"/>
      <c r="G59" s="212"/>
      <c r="H59" s="240">
        <v>5500000000</v>
      </c>
      <c r="I59" s="212"/>
      <c r="J59" s="19"/>
      <c r="K59" s="20"/>
      <c r="L59" s="20"/>
      <c r="N59" s="543"/>
      <c r="O59" s="543"/>
      <c r="P59" s="543"/>
      <c r="Q59" s="543"/>
      <c r="R59" s="543"/>
      <c r="S59" s="543"/>
    </row>
    <row r="60" spans="1:19" s="21" customFormat="1" ht="54" x14ac:dyDescent="0.35">
      <c r="A60" s="27">
        <v>24</v>
      </c>
      <c r="B60" s="227" t="s">
        <v>396</v>
      </c>
      <c r="C60" s="235" t="s">
        <v>97</v>
      </c>
      <c r="D60" s="28" t="s">
        <v>404</v>
      </c>
      <c r="E60" s="234" t="s">
        <v>217</v>
      </c>
      <c r="F60" s="212"/>
      <c r="G60" s="212"/>
      <c r="H60" s="240">
        <v>2000000000</v>
      </c>
      <c r="I60" s="212"/>
      <c r="J60" s="19"/>
      <c r="K60" s="20"/>
      <c r="L60" s="20"/>
      <c r="N60" s="543"/>
      <c r="O60" s="543"/>
      <c r="P60" s="543"/>
      <c r="Q60" s="543"/>
      <c r="R60" s="543"/>
      <c r="S60" s="543"/>
    </row>
    <row r="61" spans="1:19" s="21" customFormat="1" ht="54" x14ac:dyDescent="0.35">
      <c r="A61" s="27">
        <v>25</v>
      </c>
      <c r="B61" s="227" t="s">
        <v>397</v>
      </c>
      <c r="C61" s="235" t="s">
        <v>97</v>
      </c>
      <c r="D61" s="28" t="s">
        <v>404</v>
      </c>
      <c r="E61" s="234" t="s">
        <v>217</v>
      </c>
      <c r="F61" s="212"/>
      <c r="G61" s="212"/>
      <c r="H61" s="240">
        <v>3000000000</v>
      </c>
      <c r="I61" s="212"/>
      <c r="J61" s="19"/>
      <c r="K61" s="20"/>
      <c r="L61" s="20"/>
      <c r="N61" s="543"/>
      <c r="O61" s="543"/>
      <c r="P61" s="543"/>
      <c r="Q61" s="543"/>
      <c r="R61" s="543"/>
      <c r="S61" s="543"/>
    </row>
    <row r="62" spans="1:19" s="21" customFormat="1" ht="36" x14ac:dyDescent="0.35">
      <c r="A62" s="27">
        <v>26</v>
      </c>
      <c r="B62" s="227" t="s">
        <v>398</v>
      </c>
      <c r="C62" s="235" t="s">
        <v>97</v>
      </c>
      <c r="D62" s="28" t="s">
        <v>404</v>
      </c>
      <c r="E62" s="234" t="s">
        <v>217</v>
      </c>
      <c r="F62" s="212"/>
      <c r="G62" s="212"/>
      <c r="H62" s="240">
        <v>3000000000</v>
      </c>
      <c r="I62" s="212"/>
      <c r="J62" s="19"/>
      <c r="K62" s="20"/>
      <c r="L62" s="20"/>
      <c r="N62" s="543"/>
      <c r="O62" s="543"/>
      <c r="P62" s="543"/>
      <c r="Q62" s="543"/>
      <c r="R62" s="543"/>
      <c r="S62" s="543"/>
    </row>
    <row r="63" spans="1:19" s="21" customFormat="1" ht="36" x14ac:dyDescent="0.35">
      <c r="A63" s="27">
        <v>27</v>
      </c>
      <c r="B63" s="227" t="s">
        <v>365</v>
      </c>
      <c r="C63" s="235" t="s">
        <v>97</v>
      </c>
      <c r="D63" s="28" t="s">
        <v>404</v>
      </c>
      <c r="E63" s="234" t="s">
        <v>217</v>
      </c>
      <c r="F63" s="212"/>
      <c r="G63" s="212"/>
      <c r="H63" s="240">
        <v>1400000000</v>
      </c>
      <c r="I63" s="212"/>
      <c r="J63" s="19"/>
      <c r="K63" s="20"/>
      <c r="L63" s="20"/>
      <c r="N63" s="543"/>
      <c r="O63" s="543"/>
      <c r="P63" s="543"/>
      <c r="Q63" s="543"/>
      <c r="R63" s="543"/>
      <c r="S63" s="543"/>
    </row>
    <row r="64" spans="1:19" s="21" customFormat="1" ht="54" x14ac:dyDescent="0.35">
      <c r="A64" s="27">
        <v>28</v>
      </c>
      <c r="B64" s="227" t="s">
        <v>326</v>
      </c>
      <c r="C64" s="235" t="s">
        <v>97</v>
      </c>
      <c r="D64" s="28" t="s">
        <v>404</v>
      </c>
      <c r="E64" s="234" t="s">
        <v>217</v>
      </c>
      <c r="F64" s="212"/>
      <c r="G64" s="212"/>
      <c r="H64" s="240">
        <v>2000000000</v>
      </c>
      <c r="I64" s="212"/>
      <c r="J64" s="19"/>
      <c r="K64" s="20"/>
      <c r="L64" s="20"/>
      <c r="N64" s="543"/>
      <c r="O64" s="543"/>
      <c r="P64" s="543"/>
      <c r="Q64" s="543"/>
      <c r="R64" s="543"/>
      <c r="S64" s="543"/>
    </row>
    <row r="65" spans="1:19" s="21" customFormat="1" ht="90" x14ac:dyDescent="0.35">
      <c r="A65" s="27">
        <v>29</v>
      </c>
      <c r="B65" s="227" t="s">
        <v>329</v>
      </c>
      <c r="C65" s="235" t="s">
        <v>81</v>
      </c>
      <c r="D65" s="28" t="s">
        <v>404</v>
      </c>
      <c r="E65" s="226" t="s">
        <v>217</v>
      </c>
      <c r="F65" s="212"/>
      <c r="G65" s="212"/>
      <c r="H65" s="240">
        <v>7000000000</v>
      </c>
      <c r="I65" s="212"/>
      <c r="J65" s="19"/>
      <c r="K65" s="20"/>
      <c r="L65" s="20"/>
      <c r="N65" s="543"/>
      <c r="O65" s="543"/>
      <c r="P65" s="543"/>
      <c r="Q65" s="543"/>
      <c r="R65" s="543"/>
      <c r="S65" s="543"/>
    </row>
    <row r="66" spans="1:19" s="21" customFormat="1" ht="54" x14ac:dyDescent="0.35">
      <c r="A66" s="27">
        <v>30</v>
      </c>
      <c r="B66" s="227" t="s">
        <v>352</v>
      </c>
      <c r="C66" s="235" t="s">
        <v>81</v>
      </c>
      <c r="D66" s="28" t="s">
        <v>410</v>
      </c>
      <c r="E66" s="202" t="s">
        <v>408</v>
      </c>
      <c r="F66" s="212"/>
      <c r="G66" s="212"/>
      <c r="H66" s="240">
        <v>6107405000</v>
      </c>
      <c r="I66" s="212"/>
      <c r="J66" s="19"/>
      <c r="K66" s="20"/>
      <c r="L66" s="20"/>
      <c r="N66" s="543"/>
      <c r="O66" s="543"/>
      <c r="P66" s="543"/>
      <c r="Q66" s="543"/>
      <c r="R66" s="543"/>
      <c r="S66" s="543"/>
    </row>
    <row r="67" spans="1:19" s="21" customFormat="1" ht="36" x14ac:dyDescent="0.35">
      <c r="A67" s="27">
        <v>31</v>
      </c>
      <c r="B67" s="227" t="s">
        <v>82</v>
      </c>
      <c r="C67" s="235" t="s">
        <v>81</v>
      </c>
      <c r="D67" s="28" t="s">
        <v>404</v>
      </c>
      <c r="E67" s="202" t="s">
        <v>217</v>
      </c>
      <c r="F67" s="212"/>
      <c r="G67" s="212"/>
      <c r="H67" s="240">
        <v>1661719600</v>
      </c>
      <c r="I67" s="212"/>
      <c r="J67" s="19"/>
      <c r="K67" s="20"/>
      <c r="L67" s="20"/>
      <c r="N67" s="543"/>
      <c r="O67" s="543"/>
      <c r="P67" s="543"/>
      <c r="Q67" s="543"/>
      <c r="R67" s="543"/>
      <c r="S67" s="543"/>
    </row>
    <row r="68" spans="1:19" s="21" customFormat="1" ht="36" x14ac:dyDescent="0.35">
      <c r="A68" s="600">
        <v>32</v>
      </c>
      <c r="B68" s="607" t="s">
        <v>399</v>
      </c>
      <c r="C68" s="602" t="s">
        <v>81</v>
      </c>
      <c r="D68" s="28" t="s">
        <v>404</v>
      </c>
      <c r="E68" s="226" t="s">
        <v>217</v>
      </c>
      <c r="F68" s="212"/>
      <c r="G68" s="212"/>
      <c r="H68" s="240">
        <v>32000000</v>
      </c>
      <c r="I68" s="212"/>
      <c r="J68" s="19"/>
      <c r="K68" s="20"/>
      <c r="L68" s="20"/>
      <c r="N68" s="543"/>
      <c r="O68" s="543"/>
      <c r="P68" s="543"/>
      <c r="Q68" s="543"/>
      <c r="R68" s="543"/>
      <c r="S68" s="543"/>
    </row>
    <row r="69" spans="1:19" s="21" customFormat="1" ht="36" x14ac:dyDescent="0.35">
      <c r="A69" s="601"/>
      <c r="B69" s="607"/>
      <c r="C69" s="603"/>
      <c r="D69" s="28" t="s">
        <v>411</v>
      </c>
      <c r="E69" s="202" t="s">
        <v>412</v>
      </c>
      <c r="F69" s="212"/>
      <c r="G69" s="212"/>
      <c r="H69" s="240">
        <v>26000000000</v>
      </c>
      <c r="I69" s="212"/>
      <c r="J69" s="19"/>
      <c r="K69" s="20"/>
      <c r="L69" s="20"/>
      <c r="N69" s="543"/>
      <c r="O69" s="543"/>
      <c r="P69" s="543"/>
      <c r="Q69" s="543"/>
      <c r="R69" s="543"/>
      <c r="S69" s="543"/>
    </row>
    <row r="70" spans="1:19" s="21" customFormat="1" ht="54" x14ac:dyDescent="0.35">
      <c r="A70" s="27">
        <v>33</v>
      </c>
      <c r="B70" s="227" t="s">
        <v>400</v>
      </c>
      <c r="C70" s="235" t="s">
        <v>81</v>
      </c>
      <c r="D70" s="28" t="s">
        <v>404</v>
      </c>
      <c r="E70" s="226" t="s">
        <v>217</v>
      </c>
      <c r="F70" s="212"/>
      <c r="G70" s="212"/>
      <c r="H70" s="240">
        <v>1700000000</v>
      </c>
      <c r="I70" s="212"/>
      <c r="J70" s="19"/>
      <c r="K70" s="20"/>
      <c r="L70" s="20"/>
      <c r="N70" s="543"/>
      <c r="O70" s="543"/>
      <c r="P70" s="543"/>
      <c r="Q70" s="543"/>
      <c r="R70" s="543"/>
      <c r="S70" s="543"/>
    </row>
    <row r="71" spans="1:19" s="21" customFormat="1" ht="36" x14ac:dyDescent="0.35">
      <c r="A71" s="27">
        <v>34</v>
      </c>
      <c r="B71" s="227" t="s">
        <v>328</v>
      </c>
      <c r="C71" s="235" t="s">
        <v>81</v>
      </c>
      <c r="D71" s="28" t="s">
        <v>404</v>
      </c>
      <c r="E71" s="226" t="s">
        <v>217</v>
      </c>
      <c r="F71" s="212"/>
      <c r="G71" s="212"/>
      <c r="H71" s="240">
        <v>29926455000</v>
      </c>
      <c r="I71" s="212"/>
      <c r="J71" s="19"/>
      <c r="K71" s="20"/>
      <c r="L71" s="20"/>
      <c r="N71" s="543"/>
      <c r="O71" s="543"/>
      <c r="P71" s="543"/>
      <c r="Q71" s="543"/>
      <c r="R71" s="543"/>
      <c r="S71" s="543"/>
    </row>
    <row r="72" spans="1:19" s="21" customFormat="1" ht="54" x14ac:dyDescent="0.35">
      <c r="A72" s="27">
        <v>35</v>
      </c>
      <c r="B72" s="227" t="s">
        <v>330</v>
      </c>
      <c r="C72" s="235" t="s">
        <v>81</v>
      </c>
      <c r="D72" s="28" t="s">
        <v>404</v>
      </c>
      <c r="E72" s="226" t="s">
        <v>217</v>
      </c>
      <c r="F72" s="212"/>
      <c r="G72" s="212"/>
      <c r="H72" s="240">
        <v>12029000000</v>
      </c>
      <c r="I72" s="212"/>
      <c r="J72" s="19"/>
      <c r="K72" s="20"/>
      <c r="L72" s="20"/>
      <c r="N72" s="543"/>
      <c r="O72" s="543"/>
      <c r="P72" s="543"/>
      <c r="Q72" s="543"/>
      <c r="R72" s="543"/>
      <c r="S72" s="543"/>
    </row>
    <row r="73" spans="1:19" s="21" customFormat="1" ht="36" x14ac:dyDescent="0.35">
      <c r="A73" s="27">
        <v>36</v>
      </c>
      <c r="B73" s="227" t="s">
        <v>87</v>
      </c>
      <c r="C73" s="235" t="s">
        <v>81</v>
      </c>
      <c r="D73" s="28" t="s">
        <v>404</v>
      </c>
      <c r="E73" s="234" t="s">
        <v>217</v>
      </c>
      <c r="F73" s="212"/>
      <c r="G73" s="212"/>
      <c r="H73" s="240">
        <v>8000000000</v>
      </c>
      <c r="I73" s="212"/>
      <c r="J73" s="19"/>
      <c r="K73" s="20"/>
      <c r="L73" s="20"/>
      <c r="N73" s="543"/>
      <c r="O73" s="543"/>
      <c r="P73" s="543"/>
      <c r="Q73" s="543"/>
      <c r="R73" s="543"/>
      <c r="S73" s="543"/>
    </row>
    <row r="74" spans="1:19" s="21" customFormat="1" ht="54" x14ac:dyDescent="0.35">
      <c r="A74" s="27">
        <v>37</v>
      </c>
      <c r="B74" s="227" t="s">
        <v>80</v>
      </c>
      <c r="C74" s="235" t="s">
        <v>81</v>
      </c>
      <c r="D74" s="28" t="s">
        <v>404</v>
      </c>
      <c r="E74" s="226" t="s">
        <v>217</v>
      </c>
      <c r="F74" s="212"/>
      <c r="G74" s="212"/>
      <c r="H74" s="240">
        <v>9000000000</v>
      </c>
      <c r="I74" s="212"/>
      <c r="J74" s="19"/>
      <c r="K74" s="20"/>
      <c r="L74" s="20"/>
      <c r="N74" s="543"/>
      <c r="O74" s="543"/>
      <c r="P74" s="543"/>
      <c r="Q74" s="543"/>
      <c r="R74" s="543"/>
      <c r="S74" s="543"/>
    </row>
    <row r="75" spans="1:19" s="21" customFormat="1" ht="54" x14ac:dyDescent="0.35">
      <c r="A75" s="27">
        <v>38</v>
      </c>
      <c r="B75" s="227" t="s">
        <v>86</v>
      </c>
      <c r="C75" s="235" t="s">
        <v>81</v>
      </c>
      <c r="D75" s="28" t="s">
        <v>404</v>
      </c>
      <c r="E75" s="226" t="s">
        <v>217</v>
      </c>
      <c r="F75" s="212"/>
      <c r="G75" s="212"/>
      <c r="H75" s="240">
        <v>10000000000</v>
      </c>
      <c r="I75" s="212"/>
      <c r="J75" s="19"/>
      <c r="K75" s="20"/>
      <c r="L75" s="20"/>
      <c r="N75" s="543"/>
      <c r="O75" s="543"/>
      <c r="P75" s="543"/>
      <c r="Q75" s="543"/>
      <c r="R75" s="543"/>
      <c r="S75" s="543"/>
    </row>
    <row r="76" spans="1:19" s="21" customFormat="1" ht="36" x14ac:dyDescent="0.35">
      <c r="A76" s="27">
        <v>39</v>
      </c>
      <c r="B76" s="254" t="s">
        <v>401</v>
      </c>
      <c r="C76" s="235" t="s">
        <v>81</v>
      </c>
      <c r="D76" s="28" t="s">
        <v>404</v>
      </c>
      <c r="E76" s="226" t="s">
        <v>217</v>
      </c>
      <c r="F76" s="212"/>
      <c r="G76" s="212"/>
      <c r="H76" s="240">
        <v>21000000000</v>
      </c>
      <c r="I76" s="212"/>
      <c r="J76" s="19"/>
      <c r="K76" s="20"/>
      <c r="L76" s="20"/>
      <c r="N76" s="543"/>
      <c r="O76" s="543"/>
      <c r="P76" s="543"/>
      <c r="Q76" s="543"/>
      <c r="R76" s="543"/>
      <c r="S76" s="543"/>
    </row>
    <row r="77" spans="1:19" s="21" customFormat="1" ht="36" x14ac:dyDescent="0.35">
      <c r="A77" s="27">
        <v>40</v>
      </c>
      <c r="B77" s="227" t="s">
        <v>402</v>
      </c>
      <c r="C77" s="245" t="s">
        <v>403</v>
      </c>
      <c r="D77" s="28" t="s">
        <v>404</v>
      </c>
      <c r="E77" s="202" t="s">
        <v>308</v>
      </c>
      <c r="F77" s="212"/>
      <c r="G77" s="212"/>
      <c r="H77" s="240">
        <v>8000000000</v>
      </c>
      <c r="I77" s="212"/>
      <c r="J77" s="19"/>
      <c r="K77" s="20"/>
      <c r="L77" s="20"/>
      <c r="N77" s="543"/>
      <c r="O77" s="543"/>
      <c r="P77" s="543"/>
      <c r="Q77" s="543"/>
      <c r="R77" s="543"/>
      <c r="S77" s="543"/>
    </row>
    <row r="78" spans="1:19" s="21" customFormat="1" x14ac:dyDescent="0.35">
      <c r="A78" s="15" t="s">
        <v>96</v>
      </c>
      <c r="B78" s="15" t="s">
        <v>651</v>
      </c>
      <c r="C78" s="15"/>
      <c r="D78" s="15"/>
      <c r="E78" s="16"/>
      <c r="F78" s="17">
        <f>SUM(F79:F81)</f>
        <v>105000000000</v>
      </c>
      <c r="G78" s="17">
        <f>SUM(G79:G81)</f>
        <v>105000000000</v>
      </c>
      <c r="H78" s="17">
        <f>SUM(H79:H81)</f>
        <v>0</v>
      </c>
      <c r="I78" s="15"/>
      <c r="J78" s="18"/>
      <c r="K78" s="19"/>
      <c r="L78" s="20"/>
      <c r="M78" s="20"/>
      <c r="N78" s="543"/>
      <c r="O78" s="543"/>
      <c r="P78" s="543"/>
      <c r="Q78" s="543"/>
      <c r="R78" s="543"/>
      <c r="S78" s="543"/>
    </row>
    <row r="79" spans="1:19" s="21" customFormat="1" ht="36" x14ac:dyDescent="0.35">
      <c r="A79" s="27">
        <v>1</v>
      </c>
      <c r="B79" s="227" t="s">
        <v>364</v>
      </c>
      <c r="C79" s="242" t="s">
        <v>335</v>
      </c>
      <c r="D79" s="22" t="s">
        <v>368</v>
      </c>
      <c r="E79" s="22" t="s">
        <v>377</v>
      </c>
      <c r="F79" s="240">
        <v>0</v>
      </c>
      <c r="G79" s="240">
        <v>35964000000</v>
      </c>
      <c r="H79" s="240"/>
      <c r="I79" s="240"/>
      <c r="J79" s="18"/>
      <c r="K79" s="19"/>
      <c r="L79" s="240">
        <v>1000000</v>
      </c>
      <c r="M79" s="20"/>
      <c r="N79" s="543"/>
      <c r="O79" s="543"/>
      <c r="P79" s="543"/>
      <c r="Q79" s="543"/>
      <c r="R79" s="543"/>
      <c r="S79" s="543"/>
    </row>
    <row r="80" spans="1:19" s="21" customFormat="1" ht="56.25" customHeight="1" x14ac:dyDescent="0.35">
      <c r="A80" s="27">
        <v>2</v>
      </c>
      <c r="B80" s="227" t="s">
        <v>413</v>
      </c>
      <c r="C80" s="242" t="s">
        <v>335</v>
      </c>
      <c r="D80" s="22" t="s">
        <v>368</v>
      </c>
      <c r="E80" s="22" t="s">
        <v>377</v>
      </c>
      <c r="F80" s="240">
        <v>0</v>
      </c>
      <c r="G80" s="240">
        <v>69036000000</v>
      </c>
      <c r="H80" s="240"/>
      <c r="I80" s="240"/>
      <c r="J80" s="18"/>
      <c r="K80" s="19"/>
      <c r="L80" s="20"/>
      <c r="M80" s="20"/>
      <c r="N80" s="543"/>
      <c r="O80" s="543"/>
      <c r="P80" s="543"/>
      <c r="Q80" s="543"/>
      <c r="R80" s="543"/>
      <c r="S80" s="543"/>
    </row>
    <row r="81" spans="1:19" s="21" customFormat="1" ht="54" x14ac:dyDescent="0.35">
      <c r="A81" s="27">
        <v>3</v>
      </c>
      <c r="B81" s="227" t="s">
        <v>375</v>
      </c>
      <c r="C81" s="242" t="s">
        <v>81</v>
      </c>
      <c r="D81" s="22"/>
      <c r="E81" s="22"/>
      <c r="F81" s="240">
        <v>105000000000</v>
      </c>
      <c r="G81" s="240">
        <v>0</v>
      </c>
      <c r="H81" s="240"/>
      <c r="I81" s="240"/>
      <c r="J81" s="18"/>
      <c r="K81" s="19"/>
      <c r="L81" s="20"/>
      <c r="M81" s="20"/>
      <c r="N81" s="543"/>
      <c r="O81" s="543"/>
      <c r="P81" s="543"/>
      <c r="Q81" s="543"/>
      <c r="R81" s="543"/>
      <c r="S81" s="543"/>
    </row>
    <row r="82" spans="1:19" s="21" customFormat="1" x14ac:dyDescent="0.35">
      <c r="A82" s="15" t="s">
        <v>650</v>
      </c>
      <c r="B82" s="15" t="s">
        <v>652</v>
      </c>
      <c r="C82" s="15"/>
      <c r="D82" s="15"/>
      <c r="E82" s="16"/>
      <c r="F82" s="17">
        <f>SUM(F83:F125)</f>
        <v>82500000000</v>
      </c>
      <c r="G82" s="17">
        <f t="shared" ref="G82:H82" si="1">SUM(G83:G125)</f>
        <v>82500000000</v>
      </c>
      <c r="H82" s="17">
        <f t="shared" si="1"/>
        <v>194097108600</v>
      </c>
      <c r="I82" s="15"/>
      <c r="J82" s="18"/>
      <c r="K82" s="19"/>
      <c r="L82" s="20"/>
      <c r="M82" s="20"/>
      <c r="N82" s="543"/>
      <c r="O82" s="543"/>
      <c r="P82" s="543"/>
      <c r="Q82" s="543"/>
      <c r="R82" s="543"/>
      <c r="S82" s="543"/>
    </row>
    <row r="83" spans="1:19" s="21" customFormat="1" ht="36" x14ac:dyDescent="0.35">
      <c r="A83" s="27">
        <v>1</v>
      </c>
      <c r="B83" s="227" t="s">
        <v>344</v>
      </c>
      <c r="C83" s="235" t="s">
        <v>184</v>
      </c>
      <c r="D83" s="260" t="s">
        <v>366</v>
      </c>
      <c r="E83" s="28" t="s">
        <v>416</v>
      </c>
      <c r="F83" s="240">
        <v>0</v>
      </c>
      <c r="G83" s="240">
        <v>12000000000</v>
      </c>
      <c r="H83" s="212"/>
      <c r="I83" s="212"/>
      <c r="J83" s="18"/>
      <c r="K83" s="19"/>
      <c r="L83" s="20"/>
      <c r="M83" s="20"/>
      <c r="N83" s="543"/>
      <c r="O83" s="543"/>
      <c r="P83" s="543"/>
      <c r="Q83" s="543"/>
      <c r="R83" s="543"/>
      <c r="S83" s="543"/>
    </row>
    <row r="84" spans="1:19" s="21" customFormat="1" ht="36" x14ac:dyDescent="0.35">
      <c r="A84" s="27">
        <v>2</v>
      </c>
      <c r="B84" s="227" t="s">
        <v>414</v>
      </c>
      <c r="C84" s="235" t="s">
        <v>184</v>
      </c>
      <c r="D84" s="246"/>
      <c r="E84" s="234"/>
      <c r="F84" s="240">
        <v>12000000000</v>
      </c>
      <c r="G84" s="240">
        <v>0</v>
      </c>
      <c r="H84" s="212"/>
      <c r="I84" s="212"/>
      <c r="J84" s="18"/>
      <c r="K84" s="19"/>
      <c r="L84" s="20"/>
      <c r="M84" s="20"/>
      <c r="N84" s="543"/>
      <c r="O84" s="543"/>
      <c r="P84" s="543"/>
      <c r="Q84" s="543"/>
      <c r="R84" s="543"/>
      <c r="S84" s="543"/>
    </row>
    <row r="85" spans="1:19" s="21" customFormat="1" ht="36" x14ac:dyDescent="0.35">
      <c r="A85" s="27">
        <v>3</v>
      </c>
      <c r="B85" s="259" t="s">
        <v>331</v>
      </c>
      <c r="C85" s="28" t="s">
        <v>81</v>
      </c>
      <c r="D85" s="246" t="s">
        <v>407</v>
      </c>
      <c r="E85" s="28" t="s">
        <v>408</v>
      </c>
      <c r="F85" s="240">
        <v>0</v>
      </c>
      <c r="G85" s="240">
        <v>25000000000</v>
      </c>
      <c r="H85" s="212"/>
      <c r="I85" s="212"/>
      <c r="J85" s="18"/>
      <c r="K85" s="19"/>
      <c r="L85" s="20"/>
      <c r="M85" s="20"/>
      <c r="N85" s="543"/>
      <c r="O85" s="543"/>
      <c r="P85" s="543"/>
      <c r="Q85" s="543"/>
      <c r="R85" s="543"/>
      <c r="S85" s="543"/>
    </row>
    <row r="86" spans="1:19" s="21" customFormat="1" ht="36" x14ac:dyDescent="0.35">
      <c r="A86" s="27">
        <v>4</v>
      </c>
      <c r="B86" s="259" t="s">
        <v>415</v>
      </c>
      <c r="C86" s="28" t="s">
        <v>81</v>
      </c>
      <c r="D86" s="261"/>
      <c r="E86" s="28"/>
      <c r="F86" s="240">
        <v>25000000000</v>
      </c>
      <c r="G86" s="240">
        <v>0</v>
      </c>
      <c r="H86" s="212"/>
      <c r="I86" s="212"/>
      <c r="J86" s="18"/>
      <c r="K86" s="19"/>
      <c r="L86" s="20"/>
      <c r="M86" s="20"/>
      <c r="N86" s="543"/>
      <c r="O86" s="543"/>
      <c r="P86" s="543"/>
      <c r="Q86" s="543"/>
      <c r="R86" s="543"/>
      <c r="S86" s="543"/>
    </row>
    <row r="87" spans="1:19" s="21" customFormat="1" ht="36" x14ac:dyDescent="0.35">
      <c r="A87" s="27">
        <v>5</v>
      </c>
      <c r="B87" s="262" t="s">
        <v>339</v>
      </c>
      <c r="C87" s="235" t="s">
        <v>132</v>
      </c>
      <c r="D87" s="260" t="s">
        <v>366</v>
      </c>
      <c r="E87" s="28" t="s">
        <v>416</v>
      </c>
      <c r="F87" s="240">
        <v>0</v>
      </c>
      <c r="G87" s="240">
        <v>12100000000</v>
      </c>
      <c r="H87" s="240">
        <v>0</v>
      </c>
      <c r="I87" s="212"/>
      <c r="J87" s="18"/>
      <c r="K87" s="19"/>
      <c r="L87" s="20" t="s">
        <v>422</v>
      </c>
      <c r="M87" s="20"/>
      <c r="N87" s="543"/>
      <c r="O87" s="543"/>
      <c r="P87" s="543"/>
      <c r="Q87" s="543"/>
      <c r="R87" s="543"/>
      <c r="S87" s="543"/>
    </row>
    <row r="88" spans="1:19" s="21" customFormat="1" ht="54" x14ac:dyDescent="0.35">
      <c r="A88" s="27">
        <v>6</v>
      </c>
      <c r="B88" s="262" t="s">
        <v>417</v>
      </c>
      <c r="C88" s="28" t="s">
        <v>333</v>
      </c>
      <c r="D88" s="260" t="s">
        <v>366</v>
      </c>
      <c r="E88" s="28" t="s">
        <v>416</v>
      </c>
      <c r="F88" s="240">
        <v>0</v>
      </c>
      <c r="G88" s="240">
        <v>20000000000</v>
      </c>
      <c r="H88" s="240">
        <v>0</v>
      </c>
      <c r="I88" s="212"/>
      <c r="J88" s="18"/>
      <c r="K88" s="19"/>
      <c r="L88" s="20"/>
      <c r="M88" s="20"/>
      <c r="N88" s="543"/>
      <c r="O88" s="543"/>
      <c r="P88" s="543"/>
      <c r="Q88" s="543"/>
      <c r="R88" s="543"/>
      <c r="S88" s="543"/>
    </row>
    <row r="89" spans="1:19" customFormat="1" ht="54" x14ac:dyDescent="0.3">
      <c r="A89" s="27">
        <v>7</v>
      </c>
      <c r="B89" s="262" t="s">
        <v>418</v>
      </c>
      <c r="C89" s="28" t="s">
        <v>333</v>
      </c>
      <c r="D89" s="246" t="s">
        <v>423</v>
      </c>
      <c r="E89" s="28" t="s">
        <v>408</v>
      </c>
      <c r="F89" s="240">
        <v>0</v>
      </c>
      <c r="G89" s="240">
        <v>7400000000</v>
      </c>
      <c r="H89" s="240">
        <v>0</v>
      </c>
      <c r="I89" s="212"/>
      <c r="N89" s="544"/>
      <c r="O89" s="544"/>
      <c r="P89" s="544"/>
      <c r="Q89" s="544"/>
      <c r="R89" s="544"/>
      <c r="S89" s="544"/>
    </row>
    <row r="90" spans="1:19" customFormat="1" ht="54" x14ac:dyDescent="0.3">
      <c r="A90" s="27">
        <v>8</v>
      </c>
      <c r="B90" s="262" t="s">
        <v>419</v>
      </c>
      <c r="C90" s="28" t="s">
        <v>333</v>
      </c>
      <c r="D90" s="260" t="s">
        <v>366</v>
      </c>
      <c r="E90" s="28" t="s">
        <v>416</v>
      </c>
      <c r="F90" s="240">
        <v>0</v>
      </c>
      <c r="G90" s="240">
        <v>6000000000</v>
      </c>
      <c r="H90" s="240">
        <v>0</v>
      </c>
      <c r="I90" s="212"/>
      <c r="N90" s="544"/>
      <c r="O90" s="544"/>
      <c r="P90" s="544"/>
      <c r="Q90" s="544"/>
      <c r="R90" s="544"/>
      <c r="S90" s="544"/>
    </row>
    <row r="91" spans="1:19" customFormat="1" ht="36" x14ac:dyDescent="0.3">
      <c r="A91" s="27">
        <v>9</v>
      </c>
      <c r="B91" s="262" t="s">
        <v>420</v>
      </c>
      <c r="C91" s="28" t="s">
        <v>108</v>
      </c>
      <c r="D91" s="261"/>
      <c r="E91" s="234"/>
      <c r="F91" s="240">
        <v>35500000000</v>
      </c>
      <c r="G91" s="240">
        <v>0</v>
      </c>
      <c r="H91" s="240">
        <v>0</v>
      </c>
      <c r="I91" s="212"/>
      <c r="N91" s="544"/>
      <c r="O91" s="544"/>
      <c r="P91" s="544"/>
      <c r="Q91" s="544"/>
      <c r="R91" s="544"/>
      <c r="S91" s="544"/>
    </row>
    <row r="92" spans="1:19" customFormat="1" ht="36" x14ac:dyDescent="0.3">
      <c r="A92" s="27">
        <v>10</v>
      </c>
      <c r="B92" s="262" t="s">
        <v>421</v>
      </c>
      <c r="C92" s="28" t="s">
        <v>108</v>
      </c>
      <c r="D92" s="261"/>
      <c r="E92" s="234"/>
      <c r="F92" s="240">
        <v>10000000000</v>
      </c>
      <c r="G92" s="240">
        <v>0</v>
      </c>
      <c r="H92" s="240">
        <v>0</v>
      </c>
      <c r="I92" s="212"/>
      <c r="N92" s="544"/>
      <c r="O92" s="544"/>
      <c r="P92" s="544"/>
      <c r="Q92" s="544"/>
      <c r="R92" s="544"/>
      <c r="S92" s="544"/>
    </row>
    <row r="93" spans="1:19" customFormat="1" ht="54" x14ac:dyDescent="0.3">
      <c r="A93" s="27">
        <v>11</v>
      </c>
      <c r="B93" s="263" t="s">
        <v>424</v>
      </c>
      <c r="C93" s="264" t="s">
        <v>163</v>
      </c>
      <c r="D93" s="260" t="s">
        <v>366</v>
      </c>
      <c r="E93" s="28" t="s">
        <v>416</v>
      </c>
      <c r="F93" s="240">
        <v>0</v>
      </c>
      <c r="G93" s="240">
        <v>0</v>
      </c>
      <c r="H93" s="240">
        <v>750000000</v>
      </c>
      <c r="I93" s="212"/>
      <c r="N93" s="544"/>
      <c r="O93" s="544"/>
      <c r="P93" s="544"/>
      <c r="Q93" s="544"/>
      <c r="R93" s="544"/>
      <c r="S93" s="544"/>
    </row>
    <row r="94" spans="1:19" customFormat="1" ht="36" x14ac:dyDescent="0.3">
      <c r="A94" s="27">
        <v>12</v>
      </c>
      <c r="B94" s="265" t="s">
        <v>425</v>
      </c>
      <c r="C94" s="264" t="s">
        <v>188</v>
      </c>
      <c r="D94" s="260" t="s">
        <v>366</v>
      </c>
      <c r="E94" s="28" t="s">
        <v>416</v>
      </c>
      <c r="F94" s="240">
        <v>0</v>
      </c>
      <c r="G94" s="240">
        <v>0</v>
      </c>
      <c r="H94" s="240">
        <v>5467680000</v>
      </c>
      <c r="I94" s="212"/>
      <c r="N94" s="544"/>
      <c r="O94" s="544"/>
      <c r="P94" s="544"/>
      <c r="Q94" s="544"/>
      <c r="R94" s="544"/>
      <c r="S94" s="544"/>
    </row>
    <row r="95" spans="1:19" customFormat="1" ht="36" x14ac:dyDescent="0.3">
      <c r="A95" s="27">
        <v>13</v>
      </c>
      <c r="B95" s="227" t="s">
        <v>426</v>
      </c>
      <c r="C95" s="235" t="s">
        <v>175</v>
      </c>
      <c r="D95" s="260" t="s">
        <v>366</v>
      </c>
      <c r="E95" s="28" t="s">
        <v>416</v>
      </c>
      <c r="F95" s="240">
        <v>0</v>
      </c>
      <c r="G95" s="240">
        <v>0</v>
      </c>
      <c r="H95" s="240">
        <v>616910000</v>
      </c>
      <c r="I95" s="212"/>
      <c r="N95" s="544"/>
      <c r="O95" s="544"/>
      <c r="P95" s="544"/>
      <c r="Q95" s="544"/>
      <c r="R95" s="544"/>
      <c r="S95" s="544"/>
    </row>
    <row r="96" spans="1:19" customFormat="1" ht="36" x14ac:dyDescent="0.3">
      <c r="A96" s="27">
        <v>14</v>
      </c>
      <c r="B96" s="28" t="s">
        <v>339</v>
      </c>
      <c r="C96" s="235" t="s">
        <v>132</v>
      </c>
      <c r="D96" s="260" t="s">
        <v>366</v>
      </c>
      <c r="E96" s="28" t="s">
        <v>416</v>
      </c>
      <c r="F96" s="240">
        <v>0</v>
      </c>
      <c r="G96" s="240">
        <v>0</v>
      </c>
      <c r="H96" s="240">
        <v>3060000000</v>
      </c>
      <c r="I96" s="212"/>
      <c r="N96" s="544"/>
      <c r="O96" s="544"/>
      <c r="P96" s="544"/>
      <c r="Q96" s="544"/>
      <c r="R96" s="544"/>
      <c r="S96" s="544"/>
    </row>
    <row r="97" spans="1:19" customFormat="1" ht="36" x14ac:dyDescent="0.3">
      <c r="A97" s="27">
        <v>15</v>
      </c>
      <c r="B97" s="227" t="s">
        <v>88</v>
      </c>
      <c r="C97" s="235" t="s">
        <v>89</v>
      </c>
      <c r="D97" s="260" t="s">
        <v>366</v>
      </c>
      <c r="E97" s="28" t="s">
        <v>416</v>
      </c>
      <c r="F97" s="240">
        <v>0</v>
      </c>
      <c r="G97" s="240">
        <v>0</v>
      </c>
      <c r="H97" s="240">
        <v>14038000000</v>
      </c>
      <c r="I97" s="212"/>
      <c r="N97" s="544"/>
      <c r="O97" s="544"/>
      <c r="P97" s="544"/>
      <c r="Q97" s="544"/>
      <c r="R97" s="544"/>
      <c r="S97" s="544"/>
    </row>
    <row r="98" spans="1:19" customFormat="1" ht="36" x14ac:dyDescent="0.3">
      <c r="A98" s="27">
        <v>16</v>
      </c>
      <c r="B98" s="227" t="s">
        <v>340</v>
      </c>
      <c r="C98" s="235" t="s">
        <v>75</v>
      </c>
      <c r="D98" s="260" t="s">
        <v>366</v>
      </c>
      <c r="E98" s="28" t="s">
        <v>416</v>
      </c>
      <c r="F98" s="240">
        <v>0</v>
      </c>
      <c r="G98" s="240">
        <v>0</v>
      </c>
      <c r="H98" s="240">
        <v>1505310000</v>
      </c>
      <c r="I98" s="212"/>
      <c r="N98" s="544"/>
      <c r="O98" s="544"/>
      <c r="P98" s="544"/>
      <c r="Q98" s="544"/>
      <c r="R98" s="544"/>
      <c r="S98" s="544"/>
    </row>
    <row r="99" spans="1:19" customFormat="1" ht="54" x14ac:dyDescent="0.3">
      <c r="A99" s="27">
        <v>17</v>
      </c>
      <c r="B99" s="227" t="s">
        <v>427</v>
      </c>
      <c r="C99" s="235" t="s">
        <v>363</v>
      </c>
      <c r="D99" s="235" t="s">
        <v>442</v>
      </c>
      <c r="E99" s="234" t="s">
        <v>443</v>
      </c>
      <c r="F99" s="240">
        <v>0</v>
      </c>
      <c r="G99" s="240">
        <v>0</v>
      </c>
      <c r="H99" s="240">
        <v>3000000000</v>
      </c>
      <c r="I99" s="212"/>
      <c r="N99" s="544"/>
      <c r="O99" s="544"/>
      <c r="P99" s="544"/>
      <c r="Q99" s="544"/>
      <c r="R99" s="544"/>
      <c r="S99" s="544"/>
    </row>
    <row r="100" spans="1:19" customFormat="1" ht="54" x14ac:dyDescent="0.3">
      <c r="A100" s="27">
        <v>18</v>
      </c>
      <c r="B100" s="259" t="s">
        <v>428</v>
      </c>
      <c r="C100" s="28" t="s">
        <v>333</v>
      </c>
      <c r="D100" s="260" t="s">
        <v>366</v>
      </c>
      <c r="E100" s="28" t="s">
        <v>416</v>
      </c>
      <c r="F100" s="240">
        <v>0</v>
      </c>
      <c r="G100" s="240">
        <v>0</v>
      </c>
      <c r="H100" s="240">
        <v>386496000</v>
      </c>
      <c r="I100" s="212"/>
      <c r="N100" s="544"/>
      <c r="O100" s="544"/>
      <c r="P100" s="544"/>
      <c r="Q100" s="544"/>
      <c r="R100" s="544"/>
      <c r="S100" s="544"/>
    </row>
    <row r="101" spans="1:19" customFormat="1" ht="36" x14ac:dyDescent="0.3">
      <c r="A101" s="27">
        <v>19</v>
      </c>
      <c r="B101" s="259" t="s">
        <v>429</v>
      </c>
      <c r="C101" s="28" t="s">
        <v>94</v>
      </c>
      <c r="D101" s="260" t="s">
        <v>366</v>
      </c>
      <c r="E101" s="28" t="s">
        <v>416</v>
      </c>
      <c r="F101" s="240">
        <v>0</v>
      </c>
      <c r="G101" s="240">
        <v>0</v>
      </c>
      <c r="H101" s="240">
        <v>4500000000</v>
      </c>
      <c r="I101" s="212"/>
      <c r="N101" s="544"/>
      <c r="O101" s="544"/>
      <c r="P101" s="544"/>
      <c r="Q101" s="544"/>
      <c r="R101" s="544"/>
      <c r="S101" s="544"/>
    </row>
    <row r="102" spans="1:19" customFormat="1" ht="36" x14ac:dyDescent="0.3">
      <c r="A102" s="27">
        <v>20</v>
      </c>
      <c r="B102" s="259" t="s">
        <v>95</v>
      </c>
      <c r="C102" s="28" t="s">
        <v>94</v>
      </c>
      <c r="D102" s="260" t="s">
        <v>366</v>
      </c>
      <c r="E102" s="28" t="s">
        <v>416</v>
      </c>
      <c r="F102" s="240">
        <v>0</v>
      </c>
      <c r="G102" s="240">
        <v>0</v>
      </c>
      <c r="H102" s="240">
        <v>167447000</v>
      </c>
      <c r="I102" s="212"/>
      <c r="N102" s="544"/>
      <c r="O102" s="544"/>
      <c r="P102" s="544"/>
      <c r="Q102" s="544"/>
      <c r="R102" s="544"/>
      <c r="S102" s="544"/>
    </row>
    <row r="103" spans="1:19" customFormat="1" ht="36" x14ac:dyDescent="0.3">
      <c r="A103" s="27">
        <v>21</v>
      </c>
      <c r="B103" s="259" t="s">
        <v>348</v>
      </c>
      <c r="C103" s="28" t="s">
        <v>78</v>
      </c>
      <c r="D103" s="246" t="s">
        <v>444</v>
      </c>
      <c r="E103" s="28" t="s">
        <v>445</v>
      </c>
      <c r="F103" s="240">
        <v>0</v>
      </c>
      <c r="G103" s="240">
        <v>0</v>
      </c>
      <c r="H103" s="240">
        <v>3535000000</v>
      </c>
      <c r="I103" s="212"/>
      <c r="N103" s="544"/>
      <c r="O103" s="544"/>
      <c r="P103" s="544"/>
      <c r="Q103" s="544"/>
      <c r="R103" s="544"/>
      <c r="S103" s="544"/>
    </row>
    <row r="104" spans="1:19" customFormat="1" ht="36" x14ac:dyDescent="0.3">
      <c r="A104" s="27">
        <v>22</v>
      </c>
      <c r="B104" s="604" t="s">
        <v>347</v>
      </c>
      <c r="C104" s="605" t="s">
        <v>78</v>
      </c>
      <c r="D104" s="260" t="s">
        <v>366</v>
      </c>
      <c r="E104" s="28" t="s">
        <v>416</v>
      </c>
      <c r="F104" s="240">
        <v>0</v>
      </c>
      <c r="G104" s="240">
        <v>0</v>
      </c>
      <c r="H104" s="240">
        <v>2494899999.9999995</v>
      </c>
      <c r="I104" s="212"/>
      <c r="N104" s="544"/>
      <c r="O104" s="544"/>
      <c r="P104" s="544"/>
      <c r="Q104" s="544"/>
      <c r="R104" s="544"/>
      <c r="S104" s="544"/>
    </row>
    <row r="105" spans="1:19" customFormat="1" ht="36" x14ac:dyDescent="0.3">
      <c r="A105" s="27">
        <v>23</v>
      </c>
      <c r="B105" s="604"/>
      <c r="C105" s="605"/>
      <c r="D105" s="246" t="s">
        <v>444</v>
      </c>
      <c r="E105" s="28" t="s">
        <v>445</v>
      </c>
      <c r="F105" s="240">
        <v>0</v>
      </c>
      <c r="G105" s="240">
        <v>0</v>
      </c>
      <c r="H105" s="240">
        <v>2983100000.0000005</v>
      </c>
      <c r="I105" s="212"/>
      <c r="N105" s="544"/>
      <c r="O105" s="544"/>
      <c r="P105" s="544"/>
      <c r="Q105" s="544"/>
      <c r="R105" s="544"/>
      <c r="S105" s="544"/>
    </row>
    <row r="106" spans="1:19" customFormat="1" ht="54" x14ac:dyDescent="0.35">
      <c r="A106" s="27">
        <v>24</v>
      </c>
      <c r="B106" s="259" t="s">
        <v>326</v>
      </c>
      <c r="C106" s="28" t="s">
        <v>97</v>
      </c>
      <c r="D106" s="260" t="s">
        <v>366</v>
      </c>
      <c r="E106" s="28" t="s">
        <v>416</v>
      </c>
      <c r="F106" s="240">
        <v>0</v>
      </c>
      <c r="G106" s="240">
        <v>0</v>
      </c>
      <c r="H106" s="240">
        <v>1100000000</v>
      </c>
      <c r="I106" s="212"/>
      <c r="M106" s="2"/>
      <c r="N106" s="542"/>
      <c r="O106" s="542"/>
      <c r="P106" s="542"/>
      <c r="Q106" s="542"/>
      <c r="R106" s="542"/>
      <c r="S106" s="542"/>
    </row>
    <row r="107" spans="1:19" customFormat="1" ht="36" x14ac:dyDescent="0.35">
      <c r="A107" s="27">
        <v>25</v>
      </c>
      <c r="B107" s="604" t="s">
        <v>397</v>
      </c>
      <c r="C107" s="605" t="s">
        <v>97</v>
      </c>
      <c r="D107" s="260" t="s">
        <v>366</v>
      </c>
      <c r="E107" s="28" t="s">
        <v>416</v>
      </c>
      <c r="F107" s="240">
        <v>0</v>
      </c>
      <c r="G107" s="240">
        <v>0</v>
      </c>
      <c r="H107" s="240">
        <v>1645281000</v>
      </c>
      <c r="I107" s="212"/>
      <c r="M107" s="2"/>
      <c r="N107" s="542"/>
      <c r="O107" s="542"/>
      <c r="P107" s="542"/>
      <c r="Q107" s="542"/>
      <c r="R107" s="542"/>
      <c r="S107" s="542"/>
    </row>
    <row r="108" spans="1:19" customFormat="1" ht="36" x14ac:dyDescent="0.3">
      <c r="A108" s="27">
        <v>26</v>
      </c>
      <c r="B108" s="604"/>
      <c r="C108" s="605"/>
      <c r="D108" s="246" t="s">
        <v>444</v>
      </c>
      <c r="E108" s="28" t="s">
        <v>445</v>
      </c>
      <c r="F108" s="240">
        <v>0</v>
      </c>
      <c r="G108" s="240">
        <v>0</v>
      </c>
      <c r="H108" s="240">
        <v>42019600</v>
      </c>
      <c r="I108" s="212"/>
      <c r="N108" s="545"/>
      <c r="O108" s="545"/>
      <c r="P108" s="545"/>
      <c r="Q108" s="545"/>
      <c r="R108" s="545"/>
      <c r="S108" s="545"/>
    </row>
    <row r="109" spans="1:19" customFormat="1" ht="36" x14ac:dyDescent="0.3">
      <c r="A109" s="27">
        <v>27</v>
      </c>
      <c r="B109" s="259" t="s">
        <v>430</v>
      </c>
      <c r="C109" s="28" t="s">
        <v>97</v>
      </c>
      <c r="D109" s="260" t="s">
        <v>366</v>
      </c>
      <c r="E109" s="28" t="s">
        <v>416</v>
      </c>
      <c r="F109" s="240">
        <v>0</v>
      </c>
      <c r="G109" s="240">
        <v>0</v>
      </c>
      <c r="H109" s="240">
        <v>200000000</v>
      </c>
      <c r="I109" s="212"/>
      <c r="N109" s="544"/>
      <c r="O109" s="544"/>
      <c r="P109" s="544"/>
      <c r="Q109" s="544"/>
      <c r="R109" s="544"/>
      <c r="S109" s="544"/>
    </row>
    <row r="110" spans="1:19" customFormat="1" ht="36" x14ac:dyDescent="0.3">
      <c r="A110" s="27">
        <v>28</v>
      </c>
      <c r="B110" s="259" t="s">
        <v>431</v>
      </c>
      <c r="C110" s="28" t="s">
        <v>143</v>
      </c>
      <c r="D110" s="260" t="s">
        <v>366</v>
      </c>
      <c r="E110" s="28" t="s">
        <v>416</v>
      </c>
      <c r="F110" s="240">
        <v>0</v>
      </c>
      <c r="G110" s="240">
        <v>0</v>
      </c>
      <c r="H110" s="240">
        <v>13249380000</v>
      </c>
      <c r="I110" s="212"/>
      <c r="N110" s="544"/>
      <c r="O110" s="544"/>
      <c r="P110" s="544"/>
      <c r="Q110" s="544"/>
      <c r="R110" s="544"/>
      <c r="S110" s="544"/>
    </row>
    <row r="111" spans="1:19" customFormat="1" ht="36" x14ac:dyDescent="0.3">
      <c r="A111" s="27">
        <v>29</v>
      </c>
      <c r="B111" s="259" t="s">
        <v>98</v>
      </c>
      <c r="C111" s="28" t="s">
        <v>99</v>
      </c>
      <c r="D111" s="260" t="s">
        <v>366</v>
      </c>
      <c r="E111" s="28" t="s">
        <v>416</v>
      </c>
      <c r="F111" s="240">
        <v>0</v>
      </c>
      <c r="G111" s="240">
        <v>0</v>
      </c>
      <c r="H111" s="240">
        <v>7500000000</v>
      </c>
      <c r="I111" s="212"/>
      <c r="N111" s="544"/>
      <c r="O111" s="544"/>
      <c r="P111" s="544"/>
      <c r="Q111" s="544"/>
      <c r="R111" s="544"/>
      <c r="S111" s="544"/>
    </row>
    <row r="112" spans="1:19" customFormat="1" ht="54" x14ac:dyDescent="0.3">
      <c r="A112" s="27">
        <v>30</v>
      </c>
      <c r="B112" s="259" t="s">
        <v>343</v>
      </c>
      <c r="C112" s="28" t="s">
        <v>84</v>
      </c>
      <c r="D112" s="246" t="s">
        <v>405</v>
      </c>
      <c r="E112" s="28" t="s">
        <v>446</v>
      </c>
      <c r="F112" s="240">
        <v>0</v>
      </c>
      <c r="G112" s="240">
        <v>0</v>
      </c>
      <c r="H112" s="240">
        <v>17000000000</v>
      </c>
      <c r="I112" s="212"/>
      <c r="N112" s="544"/>
      <c r="O112" s="544"/>
      <c r="P112" s="544"/>
      <c r="Q112" s="544"/>
      <c r="R112" s="544"/>
      <c r="S112" s="544"/>
    </row>
    <row r="113" spans="1:19" customFormat="1" ht="36" x14ac:dyDescent="0.3">
      <c r="A113" s="27">
        <v>31</v>
      </c>
      <c r="B113" s="259" t="s">
        <v>432</v>
      </c>
      <c r="C113" s="28" t="s">
        <v>84</v>
      </c>
      <c r="D113" s="260" t="s">
        <v>366</v>
      </c>
      <c r="E113" s="28" t="s">
        <v>416</v>
      </c>
      <c r="F113" s="240">
        <v>0</v>
      </c>
      <c r="G113" s="240">
        <v>0</v>
      </c>
      <c r="H113" s="240">
        <v>137836000</v>
      </c>
      <c r="I113" s="212"/>
      <c r="N113" s="544"/>
      <c r="O113" s="544"/>
      <c r="P113" s="544"/>
      <c r="Q113" s="544"/>
      <c r="R113" s="544"/>
      <c r="S113" s="544"/>
    </row>
    <row r="114" spans="1:19" customFormat="1" ht="36" x14ac:dyDescent="0.3">
      <c r="A114" s="27">
        <v>32</v>
      </c>
      <c r="B114" s="259" t="s">
        <v>433</v>
      </c>
      <c r="C114" s="28" t="s">
        <v>84</v>
      </c>
      <c r="D114" s="260" t="s">
        <v>366</v>
      </c>
      <c r="E114" s="28" t="s">
        <v>416</v>
      </c>
      <c r="F114" s="240">
        <v>0</v>
      </c>
      <c r="G114" s="240">
        <v>0</v>
      </c>
      <c r="H114" s="240">
        <v>155750000</v>
      </c>
      <c r="I114" s="212"/>
      <c r="N114" s="544"/>
      <c r="O114" s="544"/>
      <c r="P114" s="544"/>
      <c r="Q114" s="544"/>
      <c r="R114" s="544"/>
      <c r="S114" s="544"/>
    </row>
    <row r="115" spans="1:19" customFormat="1" ht="36" x14ac:dyDescent="0.3">
      <c r="A115" s="27">
        <v>33</v>
      </c>
      <c r="B115" s="259" t="s">
        <v>434</v>
      </c>
      <c r="C115" s="28" t="s">
        <v>84</v>
      </c>
      <c r="D115" s="260" t="s">
        <v>366</v>
      </c>
      <c r="E115" s="28" t="s">
        <v>416</v>
      </c>
      <c r="F115" s="240">
        <v>0</v>
      </c>
      <c r="G115" s="240">
        <v>0</v>
      </c>
      <c r="H115" s="240">
        <v>4233000</v>
      </c>
      <c r="I115" s="212"/>
      <c r="N115" s="544"/>
      <c r="O115" s="544"/>
      <c r="P115" s="544"/>
      <c r="Q115" s="544"/>
      <c r="R115" s="544"/>
      <c r="S115" s="544"/>
    </row>
    <row r="116" spans="1:19" customFormat="1" ht="36" x14ac:dyDescent="0.3">
      <c r="A116" s="27">
        <v>34</v>
      </c>
      <c r="B116" s="227" t="s">
        <v>435</v>
      </c>
      <c r="C116" s="266" t="s">
        <v>436</v>
      </c>
      <c r="D116" s="260" t="s">
        <v>366</v>
      </c>
      <c r="E116" s="28" t="s">
        <v>416</v>
      </c>
      <c r="F116" s="240">
        <v>0</v>
      </c>
      <c r="G116" s="240">
        <v>0</v>
      </c>
      <c r="H116" s="240">
        <v>300000000</v>
      </c>
      <c r="I116" s="212"/>
      <c r="N116" s="544"/>
      <c r="O116" s="544"/>
      <c r="P116" s="544"/>
      <c r="Q116" s="544"/>
      <c r="R116" s="544"/>
      <c r="S116" s="544"/>
    </row>
    <row r="117" spans="1:19" customFormat="1" ht="36" x14ac:dyDescent="0.3">
      <c r="A117" s="27">
        <v>35</v>
      </c>
      <c r="B117" s="227" t="s">
        <v>437</v>
      </c>
      <c r="C117" s="266" t="s">
        <v>436</v>
      </c>
      <c r="D117" s="260" t="s">
        <v>366</v>
      </c>
      <c r="E117" s="28" t="s">
        <v>416</v>
      </c>
      <c r="F117" s="240">
        <v>0</v>
      </c>
      <c r="G117" s="240">
        <v>0</v>
      </c>
      <c r="H117" s="240">
        <v>500000000</v>
      </c>
      <c r="I117" s="212"/>
      <c r="N117" s="544"/>
      <c r="O117" s="544"/>
      <c r="P117" s="544"/>
      <c r="Q117" s="544"/>
      <c r="R117" s="544"/>
      <c r="S117" s="544"/>
    </row>
    <row r="118" spans="1:19" customFormat="1" ht="36" x14ac:dyDescent="0.3">
      <c r="A118" s="27">
        <v>36</v>
      </c>
      <c r="B118" s="227" t="s">
        <v>438</v>
      </c>
      <c r="C118" s="266" t="s">
        <v>436</v>
      </c>
      <c r="D118" s="260" t="s">
        <v>366</v>
      </c>
      <c r="E118" s="28" t="s">
        <v>416</v>
      </c>
      <c r="F118" s="240">
        <v>0</v>
      </c>
      <c r="G118" s="240">
        <v>0</v>
      </c>
      <c r="H118" s="240">
        <v>500000000</v>
      </c>
      <c r="I118" s="212"/>
      <c r="N118" s="544"/>
      <c r="O118" s="544"/>
      <c r="P118" s="544"/>
      <c r="Q118" s="544"/>
      <c r="R118" s="544"/>
      <c r="S118" s="544"/>
    </row>
    <row r="119" spans="1:19" customFormat="1" ht="36" x14ac:dyDescent="0.3">
      <c r="A119" s="27">
        <v>37</v>
      </c>
      <c r="B119" s="227" t="s">
        <v>439</v>
      </c>
      <c r="C119" s="266" t="s">
        <v>436</v>
      </c>
      <c r="D119" s="260" t="s">
        <v>366</v>
      </c>
      <c r="E119" s="28" t="s">
        <v>416</v>
      </c>
      <c r="F119" s="240">
        <v>0</v>
      </c>
      <c r="G119" s="240">
        <v>0</v>
      </c>
      <c r="H119" s="240">
        <v>300000000</v>
      </c>
      <c r="I119" s="212"/>
      <c r="N119" s="544"/>
      <c r="O119" s="544"/>
      <c r="P119" s="544"/>
      <c r="Q119" s="544"/>
      <c r="R119" s="544"/>
      <c r="S119" s="544"/>
    </row>
    <row r="120" spans="1:19" customFormat="1" ht="36" x14ac:dyDescent="0.3">
      <c r="A120" s="27">
        <v>38</v>
      </c>
      <c r="B120" s="227" t="s">
        <v>440</v>
      </c>
      <c r="C120" s="211" t="s">
        <v>436</v>
      </c>
      <c r="D120" s="260" t="s">
        <v>366</v>
      </c>
      <c r="E120" s="28" t="s">
        <v>416</v>
      </c>
      <c r="F120" s="240">
        <v>0</v>
      </c>
      <c r="G120" s="240">
        <v>0</v>
      </c>
      <c r="H120" s="240">
        <v>900000000</v>
      </c>
      <c r="I120" s="212"/>
      <c r="N120" s="544"/>
      <c r="O120" s="544"/>
      <c r="P120" s="544"/>
      <c r="Q120" s="544"/>
      <c r="R120" s="544"/>
      <c r="S120" s="544"/>
    </row>
    <row r="121" spans="1:19" customFormat="1" ht="36" x14ac:dyDescent="0.3">
      <c r="A121" s="27">
        <v>39</v>
      </c>
      <c r="B121" s="259" t="s">
        <v>328</v>
      </c>
      <c r="C121" s="28" t="s">
        <v>81</v>
      </c>
      <c r="D121" s="260" t="s">
        <v>366</v>
      </c>
      <c r="E121" s="28" t="s">
        <v>416</v>
      </c>
      <c r="F121" s="240">
        <v>0</v>
      </c>
      <c r="G121" s="240">
        <v>0</v>
      </c>
      <c r="H121" s="240">
        <v>73544999.999998257</v>
      </c>
      <c r="I121" s="212"/>
      <c r="N121" s="544"/>
      <c r="O121" s="544"/>
      <c r="P121" s="544"/>
      <c r="Q121" s="544"/>
      <c r="R121" s="544"/>
      <c r="S121" s="544"/>
    </row>
    <row r="122" spans="1:19" customFormat="1" ht="36" x14ac:dyDescent="0.3">
      <c r="A122" s="27">
        <v>40</v>
      </c>
      <c r="B122" s="259" t="s">
        <v>332</v>
      </c>
      <c r="C122" s="28" t="s">
        <v>81</v>
      </c>
      <c r="D122" s="260" t="s">
        <v>366</v>
      </c>
      <c r="E122" s="28" t="s">
        <v>416</v>
      </c>
      <c r="F122" s="240">
        <v>0</v>
      </c>
      <c r="G122" s="240">
        <v>0</v>
      </c>
      <c r="H122" s="240">
        <v>4000000000</v>
      </c>
      <c r="I122" s="212"/>
      <c r="N122" s="544"/>
      <c r="O122" s="544"/>
      <c r="P122" s="544"/>
      <c r="Q122" s="544"/>
      <c r="R122" s="544"/>
      <c r="S122" s="544"/>
    </row>
    <row r="123" spans="1:19" customFormat="1" ht="36" x14ac:dyDescent="0.3">
      <c r="A123" s="27">
        <v>41</v>
      </c>
      <c r="B123" s="259" t="s">
        <v>331</v>
      </c>
      <c r="C123" s="28" t="s">
        <v>81</v>
      </c>
      <c r="D123" s="260" t="s">
        <v>368</v>
      </c>
      <c r="E123" s="28" t="s">
        <v>447</v>
      </c>
      <c r="F123" s="240">
        <v>0</v>
      </c>
      <c r="G123" s="240">
        <v>0</v>
      </c>
      <c r="H123" s="240">
        <v>74984221000</v>
      </c>
      <c r="I123" s="212"/>
      <c r="N123" s="544"/>
      <c r="O123" s="544"/>
      <c r="P123" s="544"/>
      <c r="Q123" s="544"/>
      <c r="R123" s="544"/>
      <c r="S123" s="544"/>
    </row>
    <row r="124" spans="1:19" customFormat="1" ht="54" x14ac:dyDescent="0.3">
      <c r="A124" s="27">
        <v>42</v>
      </c>
      <c r="B124" s="259" t="s">
        <v>85</v>
      </c>
      <c r="C124" s="28" t="s">
        <v>81</v>
      </c>
      <c r="D124" s="260" t="s">
        <v>366</v>
      </c>
      <c r="E124" s="28" t="s">
        <v>416</v>
      </c>
      <c r="F124" s="240">
        <v>0</v>
      </c>
      <c r="G124" s="240">
        <v>0</v>
      </c>
      <c r="H124" s="240">
        <v>12000000000</v>
      </c>
      <c r="I124" s="212"/>
      <c r="N124" s="544"/>
      <c r="O124" s="544"/>
      <c r="P124" s="544"/>
      <c r="Q124" s="544"/>
      <c r="R124" s="544"/>
      <c r="S124" s="544"/>
    </row>
    <row r="125" spans="1:19" customFormat="1" ht="36" x14ac:dyDescent="0.3">
      <c r="A125" s="27">
        <v>43</v>
      </c>
      <c r="B125" s="259" t="s">
        <v>441</v>
      </c>
      <c r="C125" s="28" t="s">
        <v>81</v>
      </c>
      <c r="D125" s="246" t="s">
        <v>444</v>
      </c>
      <c r="E125" s="28" t="s">
        <v>445</v>
      </c>
      <c r="F125" s="240">
        <v>0</v>
      </c>
      <c r="G125" s="240">
        <v>0</v>
      </c>
      <c r="H125" s="240">
        <v>17000000000</v>
      </c>
      <c r="I125" s="212"/>
      <c r="N125" s="544"/>
      <c r="O125" s="544"/>
      <c r="P125" s="544"/>
      <c r="Q125" s="544"/>
      <c r="R125" s="544"/>
      <c r="S125" s="544"/>
    </row>
    <row r="126" spans="1:19" s="21" customFormat="1" ht="49.8" customHeight="1" x14ac:dyDescent="0.35">
      <c r="A126" s="15" t="s">
        <v>909</v>
      </c>
      <c r="B126" s="15" t="s">
        <v>910</v>
      </c>
      <c r="C126" s="15"/>
      <c r="D126" s="15"/>
      <c r="E126" s="16"/>
      <c r="F126" s="17"/>
      <c r="G126" s="17"/>
      <c r="H126" s="17">
        <f>SUM(H127:H128)</f>
        <v>159600000000</v>
      </c>
      <c r="I126" s="15"/>
      <c r="J126" s="18"/>
      <c r="K126" s="19"/>
      <c r="L126" s="20"/>
      <c r="M126" s="20"/>
      <c r="N126" s="543"/>
      <c r="O126" s="543"/>
      <c r="P126" s="543"/>
      <c r="Q126" s="543"/>
      <c r="R126" s="543"/>
      <c r="S126" s="543"/>
    </row>
    <row r="127" spans="1:19" customFormat="1" ht="54" x14ac:dyDescent="0.3">
      <c r="A127" s="27"/>
      <c r="B127" s="259" t="s">
        <v>400</v>
      </c>
      <c r="C127" s="470" t="s">
        <v>81</v>
      </c>
      <c r="D127" s="260" t="s">
        <v>543</v>
      </c>
      <c r="E127" s="470" t="s">
        <v>406</v>
      </c>
      <c r="F127" s="240"/>
      <c r="G127" s="240"/>
      <c r="H127" s="240">
        <v>155000000000</v>
      </c>
      <c r="I127" s="212"/>
      <c r="N127" s="544"/>
      <c r="O127" s="544"/>
      <c r="P127" s="544"/>
      <c r="Q127" s="544"/>
      <c r="R127" s="544"/>
      <c r="S127" s="544"/>
    </row>
    <row r="128" spans="1:19" customFormat="1" ht="72" x14ac:dyDescent="0.3">
      <c r="A128" s="27"/>
      <c r="B128" s="259" t="s">
        <v>378</v>
      </c>
      <c r="C128" s="470" t="s">
        <v>379</v>
      </c>
      <c r="D128" s="246" t="s">
        <v>911</v>
      </c>
      <c r="E128" s="470" t="s">
        <v>408</v>
      </c>
      <c r="F128" s="240"/>
      <c r="G128" s="240"/>
      <c r="H128" s="240">
        <v>4600000000</v>
      </c>
      <c r="I128" s="212"/>
      <c r="N128" s="544"/>
      <c r="O128" s="544"/>
      <c r="P128" s="544"/>
      <c r="Q128" s="544"/>
      <c r="R128" s="544"/>
      <c r="S128" s="544"/>
    </row>
  </sheetData>
  <autoFilter ref="A6:I128"/>
  <mergeCells count="10">
    <mergeCell ref="A1:I1"/>
    <mergeCell ref="A2:I2"/>
    <mergeCell ref="A68:A69"/>
    <mergeCell ref="C68:C69"/>
    <mergeCell ref="B107:B108"/>
    <mergeCell ref="C107:C108"/>
    <mergeCell ref="B104:B105"/>
    <mergeCell ref="C104:C105"/>
    <mergeCell ref="B53:B54"/>
    <mergeCell ref="B68:B69"/>
  </mergeCells>
  <conditionalFormatting sqref="B83:B84">
    <cfRule type="duplicateValues" dxfId="56" priority="10"/>
  </conditionalFormatting>
  <conditionalFormatting sqref="B85">
    <cfRule type="duplicateValues" dxfId="55" priority="8"/>
  </conditionalFormatting>
  <conditionalFormatting sqref="B86">
    <cfRule type="duplicateValues" dxfId="54" priority="9"/>
  </conditionalFormatting>
  <conditionalFormatting sqref="B87:B92">
    <cfRule type="duplicateValues" dxfId="53" priority="7"/>
  </conditionalFormatting>
  <conditionalFormatting sqref="B103">
    <cfRule type="duplicateValues" dxfId="52" priority="2"/>
  </conditionalFormatting>
  <conditionalFormatting sqref="B104">
    <cfRule type="duplicateValues" dxfId="51" priority="3"/>
  </conditionalFormatting>
  <conditionalFormatting sqref="B106:B107 B109:B120 B93:B102">
    <cfRule type="duplicateValues" dxfId="50" priority="4"/>
  </conditionalFormatting>
  <conditionalFormatting sqref="B121:B123">
    <cfRule type="duplicateValues" dxfId="49" priority="6"/>
  </conditionalFormatting>
  <conditionalFormatting sqref="B124:B125">
    <cfRule type="duplicateValues" dxfId="48" priority="5"/>
  </conditionalFormatting>
  <conditionalFormatting sqref="C53">
    <cfRule type="duplicateValues" dxfId="47" priority="12"/>
  </conditionalFormatting>
  <conditionalFormatting sqref="C54">
    <cfRule type="duplicateValues" dxfId="46" priority="11"/>
  </conditionalFormatting>
  <conditionalFormatting sqref="B127:B128">
    <cfRule type="duplicateValues" dxfId="45" priority="1"/>
  </conditionalFormatting>
  <pageMargins left="0.7" right="0.7" top="0.75" bottom="0.75" header="0.3" footer="0.3"/>
  <pageSetup paperSize="8" scale="7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8"/>
  <sheetViews>
    <sheetView view="pageBreakPreview" zoomScaleNormal="80" zoomScaleSheetLayoutView="100" workbookViewId="0">
      <pane xSplit="3" ySplit="7" topLeftCell="D8" activePane="bottomRight" state="frozen"/>
      <selection activeCell="K42" sqref="K42"/>
      <selection pane="topRight" activeCell="K42" sqref="K42"/>
      <selection pane="bottomLeft" activeCell="K42" sqref="K42"/>
      <selection pane="bottomRight" activeCell="G28" sqref="G28"/>
    </sheetView>
  </sheetViews>
  <sheetFormatPr defaultColWidth="9.109375" defaultRowHeight="15.6" x14ac:dyDescent="0.3"/>
  <cols>
    <col min="1" max="1" width="6.77734375" style="419" customWidth="1"/>
    <col min="2" max="2" width="67.33203125" style="409" customWidth="1"/>
    <col min="3" max="3" width="9.33203125" style="409" hidden="1" customWidth="1"/>
    <col min="4" max="4" width="18.21875" style="409" customWidth="1"/>
    <col min="5" max="5" width="17.77734375" style="409" hidden="1" customWidth="1"/>
    <col min="6" max="6" width="20" style="409" hidden="1" customWidth="1"/>
    <col min="7" max="7" width="18.21875" style="409" customWidth="1"/>
    <col min="8" max="8" width="17.33203125" style="409" hidden="1" customWidth="1"/>
    <col min="9" max="9" width="16.33203125" style="410" hidden="1" customWidth="1"/>
    <col min="10" max="10" width="16.77734375" style="409" hidden="1" customWidth="1"/>
    <col min="11" max="11" width="16.33203125" style="410" hidden="1" customWidth="1"/>
    <col min="12" max="12" width="18.21875" style="409" customWidth="1"/>
    <col min="13" max="13" width="18.21875" style="409" hidden="1" customWidth="1"/>
    <col min="14" max="14" width="16.33203125" style="409" hidden="1" customWidth="1"/>
    <col min="15" max="15" width="9.44140625" style="411" customWidth="1"/>
    <col min="16" max="16" width="24.21875" style="411" customWidth="1"/>
    <col min="17" max="17" width="18.77734375" style="409" customWidth="1"/>
    <col min="18" max="18" width="23.77734375" style="409" customWidth="1"/>
    <col min="19" max="19" width="16" style="409" customWidth="1"/>
    <col min="20" max="20" width="18.44140625" style="409" customWidth="1"/>
    <col min="21" max="23" width="9.109375" style="409"/>
    <col min="24" max="25" width="0" style="409" hidden="1" customWidth="1"/>
    <col min="26" max="16384" width="9.109375" style="409"/>
  </cols>
  <sheetData>
    <row r="1" spans="1:20" ht="22.5" customHeight="1" x14ac:dyDescent="0.3">
      <c r="A1" s="608" t="s">
        <v>655</v>
      </c>
      <c r="B1" s="608"/>
      <c r="C1" s="608"/>
      <c r="D1" s="608"/>
      <c r="E1" s="608"/>
      <c r="F1" s="608"/>
      <c r="G1" s="608"/>
      <c r="H1" s="608"/>
      <c r="I1" s="608"/>
      <c r="J1" s="608"/>
      <c r="K1" s="608"/>
      <c r="L1" s="608"/>
      <c r="M1" s="608"/>
      <c r="N1" s="608"/>
      <c r="O1" s="608"/>
      <c r="P1" s="462"/>
    </row>
    <row r="2" spans="1:20" ht="22.5" customHeight="1" x14ac:dyDescent="0.3">
      <c r="A2" s="609" t="s">
        <v>654</v>
      </c>
      <c r="B2" s="609"/>
      <c r="C2" s="609"/>
      <c r="D2" s="609"/>
      <c r="E2" s="609"/>
      <c r="F2" s="609"/>
      <c r="G2" s="609"/>
      <c r="H2" s="609"/>
      <c r="I2" s="609"/>
      <c r="J2" s="609"/>
      <c r="K2" s="609"/>
      <c r="L2" s="609"/>
      <c r="M2" s="609"/>
      <c r="N2" s="609"/>
      <c r="O2" s="609"/>
      <c r="P2" s="463"/>
    </row>
    <row r="3" spans="1:20" ht="22.5" customHeight="1" x14ac:dyDescent="0.35">
      <c r="A3" s="420" t="s">
        <v>930</v>
      </c>
      <c r="B3" s="420"/>
      <c r="C3" s="420"/>
      <c r="D3" s="420"/>
      <c r="E3" s="420"/>
      <c r="F3" s="420"/>
      <c r="G3" s="420"/>
      <c r="H3" s="420"/>
      <c r="I3" s="420"/>
      <c r="J3" s="420"/>
      <c r="K3" s="420"/>
      <c r="L3" s="420"/>
      <c r="M3" s="420"/>
      <c r="N3" s="420"/>
      <c r="O3" s="421"/>
      <c r="P3" s="421"/>
    </row>
    <row r="4" spans="1:20" ht="22.5" customHeight="1" x14ac:dyDescent="0.3">
      <c r="A4" s="412"/>
      <c r="B4" s="413"/>
      <c r="D4" s="414"/>
      <c r="F4" s="413"/>
      <c r="G4" s="413"/>
      <c r="H4" s="413"/>
      <c r="I4" s="413"/>
      <c r="J4" s="413"/>
      <c r="K4" s="413"/>
      <c r="L4" s="610" t="s">
        <v>600</v>
      </c>
      <c r="M4" s="610"/>
      <c r="N4" s="610"/>
      <c r="O4" s="610"/>
      <c r="P4" s="464"/>
    </row>
    <row r="5" spans="1:20" s="415" customFormat="1" ht="15.75" customHeight="1" x14ac:dyDescent="0.3">
      <c r="A5" s="611" t="s">
        <v>111</v>
      </c>
      <c r="B5" s="613" t="s">
        <v>72</v>
      </c>
      <c r="C5" s="611" t="s">
        <v>535</v>
      </c>
      <c r="D5" s="611" t="s">
        <v>664</v>
      </c>
      <c r="E5" s="613" t="s">
        <v>144</v>
      </c>
      <c r="F5" s="613"/>
      <c r="G5" s="611" t="s">
        <v>602</v>
      </c>
      <c r="H5" s="611" t="s">
        <v>145</v>
      </c>
      <c r="I5" s="618" t="s">
        <v>146</v>
      </c>
      <c r="J5" s="611" t="s">
        <v>147</v>
      </c>
      <c r="K5" s="618" t="s">
        <v>148</v>
      </c>
      <c r="L5" s="611" t="s">
        <v>149</v>
      </c>
      <c r="M5" s="615" t="s">
        <v>657</v>
      </c>
      <c r="N5" s="611" t="s">
        <v>150</v>
      </c>
      <c r="O5" s="611" t="s">
        <v>151</v>
      </c>
      <c r="P5" s="465"/>
      <c r="Q5" s="617" t="s">
        <v>603</v>
      </c>
    </row>
    <row r="6" spans="1:20" s="415" customFormat="1" x14ac:dyDescent="0.3">
      <c r="A6" s="612"/>
      <c r="B6" s="614"/>
      <c r="C6" s="612"/>
      <c r="D6" s="611"/>
      <c r="E6" s="456" t="s">
        <v>152</v>
      </c>
      <c r="F6" s="456" t="s">
        <v>153</v>
      </c>
      <c r="G6" s="611"/>
      <c r="H6" s="611"/>
      <c r="I6" s="618"/>
      <c r="J6" s="611"/>
      <c r="K6" s="618"/>
      <c r="L6" s="611"/>
      <c r="M6" s="616"/>
      <c r="N6" s="611"/>
      <c r="O6" s="611"/>
      <c r="P6" s="465"/>
      <c r="Q6" s="617"/>
    </row>
    <row r="7" spans="1:20" s="415" customFormat="1" ht="16.2" x14ac:dyDescent="0.3">
      <c r="A7" s="422" t="s">
        <v>17</v>
      </c>
      <c r="B7" s="423" t="s">
        <v>54</v>
      </c>
      <c r="C7" s="422" t="s">
        <v>131</v>
      </c>
      <c r="D7" s="457" t="s">
        <v>154</v>
      </c>
      <c r="E7" s="457">
        <v>2</v>
      </c>
      <c r="F7" s="457">
        <v>3</v>
      </c>
      <c r="G7" s="457">
        <v>4</v>
      </c>
      <c r="H7" s="457">
        <v>5</v>
      </c>
      <c r="I7" s="457" t="s">
        <v>155</v>
      </c>
      <c r="J7" s="457">
        <v>6</v>
      </c>
      <c r="K7" s="457" t="s">
        <v>156</v>
      </c>
      <c r="L7" s="457">
        <v>5</v>
      </c>
      <c r="M7" s="457"/>
      <c r="N7" s="457" t="s">
        <v>157</v>
      </c>
      <c r="O7" s="457">
        <v>6</v>
      </c>
      <c r="P7" s="466"/>
    </row>
    <row r="8" spans="1:20" x14ac:dyDescent="0.3">
      <c r="A8" s="424"/>
      <c r="B8" s="425" t="s">
        <v>158</v>
      </c>
      <c r="C8" s="425"/>
      <c r="D8" s="426">
        <f t="shared" ref="D8:L8" si="0">SUBTOTAL(9,D9:D38)</f>
        <v>5386121780100</v>
      </c>
      <c r="E8" s="426">
        <f t="shared" si="0"/>
        <v>0</v>
      </c>
      <c r="F8" s="426">
        <f t="shared" si="0"/>
        <v>0</v>
      </c>
      <c r="G8" s="426">
        <f t="shared" si="0"/>
        <v>2410642651329</v>
      </c>
      <c r="H8" s="426">
        <f t="shared" si="0"/>
        <v>356942023978</v>
      </c>
      <c r="I8" s="426">
        <f t="shared" si="0"/>
        <v>6367966787</v>
      </c>
      <c r="J8" s="426">
        <f t="shared" si="0"/>
        <v>80106712300</v>
      </c>
      <c r="K8" s="426">
        <f t="shared" si="0"/>
        <v>8246531900</v>
      </c>
      <c r="L8" s="426">
        <f t="shared" si="0"/>
        <v>2975479128771</v>
      </c>
      <c r="M8" s="426"/>
      <c r="N8" s="427" t="e">
        <f>+SUM(#REF!)</f>
        <v>#REF!</v>
      </c>
      <c r="O8" s="428">
        <f t="shared" ref="O8" si="1">+G8/D8</f>
        <v>0.44756556753609894</v>
      </c>
      <c r="P8" s="467"/>
      <c r="Q8" s="416"/>
      <c r="T8" s="416"/>
    </row>
    <row r="9" spans="1:20" x14ac:dyDescent="0.3">
      <c r="A9" s="429">
        <f>SUBTOTAL(3,$O$9:O9)</f>
        <v>1</v>
      </c>
      <c r="B9" s="430" t="s">
        <v>604</v>
      </c>
      <c r="C9" s="430" t="s">
        <v>183</v>
      </c>
      <c r="D9" s="431">
        <f>VLOOKUP($B9,'[201]TH theo CĐT'!$B$8:$D$111,3,0)</f>
        <v>52459459000</v>
      </c>
      <c r="E9" s="431"/>
      <c r="F9" s="431"/>
      <c r="G9" s="431">
        <f>+VLOOKUP($B9,'[201]TH theo CĐT'!$B$8:$G$111,6,0)</f>
        <v>42669049000</v>
      </c>
      <c r="H9" s="431">
        <v>43030136846</v>
      </c>
      <c r="I9" s="431">
        <v>2150697687</v>
      </c>
      <c r="J9" s="431">
        <v>2342663900</v>
      </c>
      <c r="K9" s="431">
        <v>1214488000</v>
      </c>
      <c r="L9" s="431">
        <f t="shared" ref="L9:L38" si="2">+D9-G9</f>
        <v>9790410000</v>
      </c>
      <c r="M9" s="431">
        <f>D9*90%</f>
        <v>47213513100</v>
      </c>
      <c r="N9" s="432">
        <v>8482777647</v>
      </c>
      <c r="O9" s="433">
        <f t="shared" ref="O9:O38" si="3">+IFERROR(G9/D9,0)</f>
        <v>0.81337188399140758</v>
      </c>
      <c r="P9" s="468"/>
      <c r="Q9" s="417"/>
      <c r="S9" s="417"/>
      <c r="T9" s="416"/>
    </row>
    <row r="10" spans="1:20" x14ac:dyDescent="0.3">
      <c r="A10" s="429">
        <f>SUBTOTAL(3,$O$9:O10)</f>
        <v>2</v>
      </c>
      <c r="B10" s="430" t="s">
        <v>605</v>
      </c>
      <c r="C10" s="434">
        <v>1041096</v>
      </c>
      <c r="D10" s="431">
        <f>VLOOKUP($B10,'[201]TH theo CĐT'!$B$8:$D$111,3,0)</f>
        <v>20532245800</v>
      </c>
      <c r="E10" s="431"/>
      <c r="F10" s="431"/>
      <c r="G10" s="431">
        <f>+VLOOKUP($B10,'[201]TH theo CĐT'!$B$8:$G$111,6,0)</f>
        <v>14526825800</v>
      </c>
      <c r="H10" s="431">
        <v>280000000</v>
      </c>
      <c r="I10" s="431">
        <v>0</v>
      </c>
      <c r="J10" s="431">
        <v>2156730100</v>
      </c>
      <c r="K10" s="431">
        <v>0</v>
      </c>
      <c r="L10" s="431">
        <f t="shared" si="2"/>
        <v>6005420000</v>
      </c>
      <c r="M10" s="431"/>
      <c r="N10" s="432">
        <v>0</v>
      </c>
      <c r="O10" s="433">
        <f t="shared" si="3"/>
        <v>0.70751275537525471</v>
      </c>
      <c r="P10" s="468"/>
      <c r="Q10" s="417" t="s">
        <v>606</v>
      </c>
      <c r="R10" s="418"/>
      <c r="S10" s="417"/>
      <c r="T10" s="416"/>
    </row>
    <row r="11" spans="1:20" x14ac:dyDescent="0.3">
      <c r="A11" s="429">
        <f>SUBTOTAL(3,$O$9:O11)</f>
        <v>3</v>
      </c>
      <c r="B11" s="430" t="s">
        <v>180</v>
      </c>
      <c r="C11" s="430" t="s">
        <v>185</v>
      </c>
      <c r="D11" s="431">
        <f>VLOOKUP($B11,'[201]TH theo CĐT'!$B$8:$D$111,3,0)</f>
        <v>68936089000</v>
      </c>
      <c r="E11" s="431"/>
      <c r="F11" s="431"/>
      <c r="G11" s="431">
        <f>+VLOOKUP($B11,'[201]TH theo CĐT'!$B$8:$G$111,6,0)</f>
        <v>48717696000</v>
      </c>
      <c r="H11" s="431">
        <v>17854829000</v>
      </c>
      <c r="I11" s="431">
        <v>0</v>
      </c>
      <c r="J11" s="431">
        <v>545688000</v>
      </c>
      <c r="K11" s="431">
        <v>0</v>
      </c>
      <c r="L11" s="431">
        <f t="shared" si="2"/>
        <v>20218393000</v>
      </c>
      <c r="M11" s="431"/>
      <c r="N11" s="432">
        <v>0</v>
      </c>
      <c r="O11" s="433">
        <f t="shared" si="3"/>
        <v>0.70670815108179408</v>
      </c>
      <c r="P11" s="468"/>
      <c r="Q11" s="417"/>
      <c r="S11" s="417"/>
      <c r="T11" s="416"/>
    </row>
    <row r="12" spans="1:20" x14ac:dyDescent="0.3">
      <c r="A12" s="429">
        <f>SUBTOTAL(3,$O$9:O12)</f>
        <v>4</v>
      </c>
      <c r="B12" s="430" t="s">
        <v>177</v>
      </c>
      <c r="C12" s="430">
        <v>1042932</v>
      </c>
      <c r="D12" s="431">
        <f>VLOOKUP($B12,'[201]TH theo CĐT'!$B$8:$D$111,3,0)</f>
        <v>1035722000</v>
      </c>
      <c r="E12" s="431"/>
      <c r="F12" s="431"/>
      <c r="G12" s="431">
        <f>+VLOOKUP($B12,'[201]TH theo CĐT'!$B$8:$G$111,6,0)</f>
        <v>485000000</v>
      </c>
      <c r="H12" s="431">
        <v>23599358000</v>
      </c>
      <c r="I12" s="431">
        <v>0</v>
      </c>
      <c r="J12" s="431">
        <v>1500000000</v>
      </c>
      <c r="K12" s="431">
        <v>0</v>
      </c>
      <c r="L12" s="431">
        <f t="shared" si="2"/>
        <v>550722000</v>
      </c>
      <c r="M12" s="431"/>
      <c r="N12" s="432">
        <v>0</v>
      </c>
      <c r="O12" s="433">
        <f t="shared" si="3"/>
        <v>0.46827237424714352</v>
      </c>
      <c r="P12" s="468"/>
      <c r="Q12" s="417" t="s">
        <v>606</v>
      </c>
      <c r="S12" s="417"/>
      <c r="T12" s="416"/>
    </row>
    <row r="13" spans="1:20" x14ac:dyDescent="0.3">
      <c r="A13" s="429">
        <f>SUBTOTAL(3,$O$9:O13)</f>
        <v>5</v>
      </c>
      <c r="B13" s="430" t="s">
        <v>607</v>
      </c>
      <c r="C13" s="430">
        <v>3027216</v>
      </c>
      <c r="D13" s="431">
        <f>VLOOKUP($B13,'[201]TH theo CĐT'!$B$8:$D$111,3,0)</f>
        <v>9750000000</v>
      </c>
      <c r="E13" s="431"/>
      <c r="F13" s="431"/>
      <c r="G13" s="431">
        <f>+VLOOKUP($B13,'[201]TH theo CĐT'!$B$8:$G$111,6,0)</f>
        <v>4075160140</v>
      </c>
      <c r="H13" s="431">
        <v>45666246000</v>
      </c>
      <c r="I13" s="431">
        <v>0</v>
      </c>
      <c r="J13" s="431">
        <v>0</v>
      </c>
      <c r="K13" s="431">
        <v>0</v>
      </c>
      <c r="L13" s="431">
        <f t="shared" si="2"/>
        <v>5674839860</v>
      </c>
      <c r="M13" s="431"/>
      <c r="N13" s="432">
        <v>0</v>
      </c>
      <c r="O13" s="433">
        <f t="shared" si="3"/>
        <v>0.41796514256410255</v>
      </c>
      <c r="P13" s="468"/>
      <c r="Q13" s="417"/>
      <c r="S13" s="417"/>
      <c r="T13" s="416"/>
    </row>
    <row r="14" spans="1:20" x14ac:dyDescent="0.3">
      <c r="A14" s="429">
        <f>SUBTOTAL(3,$O$9:O14)</f>
        <v>6</v>
      </c>
      <c r="B14" s="430" t="s">
        <v>187</v>
      </c>
      <c r="C14" s="430" t="s">
        <v>165</v>
      </c>
      <c r="D14" s="431">
        <f>VLOOKUP($B14,'[201]TH theo CĐT'!$B$8:$D$111,3,0)-73545000</f>
        <v>2902953176900</v>
      </c>
      <c r="E14" s="431"/>
      <c r="F14" s="431"/>
      <c r="G14" s="431">
        <f>+VLOOKUP($B14,'[201]TH theo CĐT'!$B$8:$G$111,6,0)</f>
        <v>1355291213490</v>
      </c>
      <c r="H14" s="431">
        <v>9435841000</v>
      </c>
      <c r="I14" s="431">
        <v>0</v>
      </c>
      <c r="J14" s="431">
        <v>5969676900</v>
      </c>
      <c r="K14" s="431">
        <v>0</v>
      </c>
      <c r="L14" s="431">
        <f t="shared" si="2"/>
        <v>1547661963410</v>
      </c>
      <c r="M14" s="431"/>
      <c r="N14" s="432">
        <v>0</v>
      </c>
      <c r="O14" s="433">
        <f t="shared" si="3"/>
        <v>0.46686637052041113</v>
      </c>
      <c r="P14" s="468"/>
      <c r="Q14" s="417" t="s">
        <v>606</v>
      </c>
      <c r="S14" s="417"/>
      <c r="T14" s="416"/>
    </row>
    <row r="15" spans="1:20" x14ac:dyDescent="0.3">
      <c r="A15" s="429">
        <f>SUBTOTAL(3,$O$9:O15)</f>
        <v>7</v>
      </c>
      <c r="B15" s="430" t="s">
        <v>166</v>
      </c>
      <c r="C15" s="430" t="s">
        <v>161</v>
      </c>
      <c r="D15" s="431">
        <f>VLOOKUP($B15,'[201]TH theo CĐT'!$B$8:$D$111,3,0)</f>
        <v>110499654000</v>
      </c>
      <c r="E15" s="431"/>
      <c r="F15" s="431"/>
      <c r="G15" s="431">
        <f>+VLOOKUP($B15,'[201]TH theo CĐT'!$B$8:$G$111,6,0)</f>
        <v>55958363000</v>
      </c>
      <c r="H15" s="431">
        <v>3210000000</v>
      </c>
      <c r="I15" s="431">
        <v>0</v>
      </c>
      <c r="J15" s="431">
        <v>0</v>
      </c>
      <c r="K15" s="431">
        <v>0</v>
      </c>
      <c r="L15" s="431">
        <f t="shared" si="2"/>
        <v>54541291000</v>
      </c>
      <c r="M15" s="431"/>
      <c r="N15" s="432">
        <v>0</v>
      </c>
      <c r="O15" s="433">
        <f t="shared" si="3"/>
        <v>0.50641211057547741</v>
      </c>
      <c r="P15" s="468"/>
      <c r="Q15" s="417"/>
      <c r="S15" s="417"/>
      <c r="T15" s="416"/>
    </row>
    <row r="16" spans="1:20" x14ac:dyDescent="0.3">
      <c r="A16" s="429">
        <f>SUBTOTAL(3,$O$9:O16)</f>
        <v>8</v>
      </c>
      <c r="B16" s="430" t="s">
        <v>608</v>
      </c>
      <c r="C16" s="430" t="s">
        <v>181</v>
      </c>
      <c r="D16" s="431">
        <f>VLOOKUP($B16,'[201]TH theo CĐT'!$B$8:$D$111,3,0)</f>
        <v>99839859000</v>
      </c>
      <c r="E16" s="431"/>
      <c r="F16" s="431"/>
      <c r="G16" s="431">
        <f>+VLOOKUP($B16,'[201]TH theo CĐT'!$B$8:$G$111,6,0)</f>
        <v>53916541000</v>
      </c>
      <c r="H16" s="431">
        <v>35508658632</v>
      </c>
      <c r="I16" s="431">
        <v>134992000</v>
      </c>
      <c r="J16" s="431">
        <v>9218800</v>
      </c>
      <c r="K16" s="431">
        <v>0</v>
      </c>
      <c r="L16" s="431">
        <f t="shared" si="2"/>
        <v>45923318000</v>
      </c>
      <c r="M16" s="431"/>
      <c r="N16" s="432">
        <v>95</v>
      </c>
      <c r="O16" s="433">
        <f t="shared" si="3"/>
        <v>0.54003021979428079</v>
      </c>
      <c r="P16" s="468"/>
      <c r="Q16" s="417"/>
      <c r="S16" s="417"/>
      <c r="T16" s="416"/>
    </row>
    <row r="17" spans="1:20" x14ac:dyDescent="0.3">
      <c r="A17" s="429">
        <f>SUBTOTAL(3,$O$9:O17)</f>
        <v>9</v>
      </c>
      <c r="B17" s="430" t="s">
        <v>609</v>
      </c>
      <c r="C17" s="430"/>
      <c r="D17" s="431">
        <f>VLOOKUP($B17,'[201]TH theo CĐT'!$B$8:$D$111,3,0)</f>
        <v>268883091000</v>
      </c>
      <c r="E17" s="431"/>
      <c r="F17" s="431"/>
      <c r="G17" s="431">
        <f>+VLOOKUP($B17,'[201]TH theo CĐT'!$B$8:$G$111,6,0)</f>
        <v>107069809864</v>
      </c>
      <c r="H17" s="431">
        <v>6867000000</v>
      </c>
      <c r="I17" s="431">
        <v>0</v>
      </c>
      <c r="J17" s="431">
        <v>0</v>
      </c>
      <c r="K17" s="431">
        <v>0</v>
      </c>
      <c r="L17" s="431">
        <f t="shared" si="2"/>
        <v>161813281136</v>
      </c>
      <c r="M17" s="431"/>
      <c r="N17" s="432">
        <v>0</v>
      </c>
      <c r="O17" s="433">
        <f t="shared" si="3"/>
        <v>0.3982020939501919</v>
      </c>
      <c r="P17" s="468"/>
      <c r="Q17" s="417"/>
      <c r="S17" s="417"/>
      <c r="T17" s="416"/>
    </row>
    <row r="18" spans="1:20" x14ac:dyDescent="0.3">
      <c r="A18" s="429">
        <f>SUBTOTAL(3,$O$9:O18)</f>
        <v>10</v>
      </c>
      <c r="B18" s="430" t="s">
        <v>610</v>
      </c>
      <c r="C18" s="434"/>
      <c r="D18" s="431">
        <f>VLOOKUP($B18,'[201]TH theo CĐT'!$B$8:$D$111,3,0)</f>
        <v>1595000000</v>
      </c>
      <c r="E18" s="431"/>
      <c r="F18" s="431"/>
      <c r="G18" s="431">
        <f>+VLOOKUP($B18,'[201]TH theo CĐT'!$B$8:$G$111,6,0)</f>
        <v>1135184000</v>
      </c>
      <c r="H18" s="431"/>
      <c r="I18" s="431"/>
      <c r="J18" s="431"/>
      <c r="K18" s="431"/>
      <c r="L18" s="431">
        <f t="shared" si="2"/>
        <v>459816000</v>
      </c>
      <c r="M18" s="431"/>
      <c r="N18" s="432"/>
      <c r="O18" s="433">
        <f t="shared" si="3"/>
        <v>0.7117141065830721</v>
      </c>
      <c r="P18" s="468"/>
      <c r="Q18" s="417"/>
      <c r="S18" s="417"/>
      <c r="T18" s="416"/>
    </row>
    <row r="19" spans="1:20" x14ac:dyDescent="0.3">
      <c r="A19" s="429">
        <f>SUBTOTAL(3,$O$9:O19)</f>
        <v>11</v>
      </c>
      <c r="B19" s="430" t="s">
        <v>611</v>
      </c>
      <c r="C19" s="430" t="s">
        <v>179</v>
      </c>
      <c r="D19" s="431">
        <f>VLOOKUP($B19,'[201]TH theo CĐT'!$B$8:$D$111,3,0)</f>
        <v>23809658000</v>
      </c>
      <c r="E19" s="431"/>
      <c r="F19" s="431"/>
      <c r="G19" s="431">
        <f>+VLOOKUP($B19,'[201]TH theo CĐT'!$B$8:$G$111,6,0)</f>
        <v>13979990300</v>
      </c>
      <c r="H19" s="431">
        <v>7395515000</v>
      </c>
      <c r="I19" s="431">
        <v>0</v>
      </c>
      <c r="J19" s="431">
        <v>0</v>
      </c>
      <c r="K19" s="431">
        <v>0</v>
      </c>
      <c r="L19" s="431">
        <f t="shared" si="2"/>
        <v>9829667700</v>
      </c>
      <c r="M19" s="431"/>
      <c r="N19" s="432">
        <v>0</v>
      </c>
      <c r="O19" s="433">
        <f t="shared" si="3"/>
        <v>0.58715628338718684</v>
      </c>
      <c r="P19" s="468"/>
      <c r="Q19" s="417"/>
      <c r="S19" s="417"/>
      <c r="T19" s="416"/>
    </row>
    <row r="20" spans="1:20" s="574" customFormat="1" x14ac:dyDescent="0.3">
      <c r="A20" s="567">
        <f>SUBTOTAL(3,$O$9:O20)</f>
        <v>12</v>
      </c>
      <c r="B20" s="568" t="s">
        <v>184</v>
      </c>
      <c r="C20" s="568" t="s">
        <v>173</v>
      </c>
      <c r="D20" s="569">
        <f>VLOOKUP($B20,'[201]TH theo CĐT'!$B$8:$D$111,3,0)</f>
        <v>117721298000</v>
      </c>
      <c r="E20" s="569"/>
      <c r="F20" s="569"/>
      <c r="G20" s="569">
        <f>+VLOOKUP($B20,'[201]TH theo CĐT'!$B$8:$G$111,6,0)</f>
        <v>40021487800</v>
      </c>
      <c r="H20" s="569">
        <v>35653158000</v>
      </c>
      <c r="I20" s="569">
        <v>0</v>
      </c>
      <c r="J20" s="569">
        <v>0</v>
      </c>
      <c r="K20" s="569">
        <v>0</v>
      </c>
      <c r="L20" s="569">
        <f t="shared" si="2"/>
        <v>77699810200</v>
      </c>
      <c r="M20" s="569"/>
      <c r="N20" s="570">
        <v>6977367400</v>
      </c>
      <c r="O20" s="571">
        <f t="shared" si="3"/>
        <v>0.33996811520036074</v>
      </c>
      <c r="P20" s="572">
        <f>+D20+D34</f>
        <v>148021358500</v>
      </c>
      <c r="Q20" s="573" t="s">
        <v>606</v>
      </c>
      <c r="S20" s="573"/>
      <c r="T20" s="575"/>
    </row>
    <row r="21" spans="1:20" s="574" customFormat="1" x14ac:dyDescent="0.3">
      <c r="A21" s="567">
        <f>SUBTOTAL(3,$O$9:O21)</f>
        <v>13</v>
      </c>
      <c r="B21" s="568" t="s">
        <v>612</v>
      </c>
      <c r="C21" s="568" t="s">
        <v>174</v>
      </c>
      <c r="D21" s="569">
        <f>VLOOKUP($B21,'[201]TH theo CĐT'!$B$8:$D$111,3,0)</f>
        <v>11245945000</v>
      </c>
      <c r="E21" s="569"/>
      <c r="F21" s="569"/>
      <c r="G21" s="569">
        <f>+VLOOKUP($B21,'[201]TH theo CĐT'!$B$8:$G$111,6,0)</f>
        <v>4945565100</v>
      </c>
      <c r="H21" s="569">
        <v>11522385700</v>
      </c>
      <c r="I21" s="569">
        <v>0</v>
      </c>
      <c r="J21" s="569">
        <v>0</v>
      </c>
      <c r="K21" s="569">
        <v>0</v>
      </c>
      <c r="L21" s="569">
        <f t="shared" si="2"/>
        <v>6300379900</v>
      </c>
      <c r="M21" s="569"/>
      <c r="N21" s="570">
        <v>0</v>
      </c>
      <c r="O21" s="571">
        <f t="shared" si="3"/>
        <v>0.43976429726448069</v>
      </c>
      <c r="P21" s="576"/>
      <c r="Q21" s="573"/>
      <c r="S21" s="573"/>
      <c r="T21" s="575"/>
    </row>
    <row r="22" spans="1:20" s="574" customFormat="1" x14ac:dyDescent="0.3">
      <c r="A22" s="567">
        <f>SUBTOTAL(3,$O$9:O22)</f>
        <v>14</v>
      </c>
      <c r="B22" s="568" t="s">
        <v>172</v>
      </c>
      <c r="C22" s="568" t="s">
        <v>170</v>
      </c>
      <c r="D22" s="569">
        <f>VLOOKUP($B22,'[201]TH theo CĐT'!$B$8:$D$111,3,0)</f>
        <v>476098105000</v>
      </c>
      <c r="E22" s="569"/>
      <c r="F22" s="569"/>
      <c r="G22" s="569">
        <f>+VLOOKUP($B22,'[201]TH theo CĐT'!$B$8:$G$111,6,0)</f>
        <v>200113339000</v>
      </c>
      <c r="H22" s="569">
        <v>283392000</v>
      </c>
      <c r="I22" s="569">
        <v>0</v>
      </c>
      <c r="J22" s="569">
        <v>0</v>
      </c>
      <c r="K22" s="569">
        <v>0</v>
      </c>
      <c r="L22" s="569">
        <f t="shared" si="2"/>
        <v>275984766000</v>
      </c>
      <c r="M22" s="569"/>
      <c r="N22" s="570">
        <v>0</v>
      </c>
      <c r="O22" s="577">
        <f t="shared" si="3"/>
        <v>0.42031954527523274</v>
      </c>
      <c r="P22" s="578"/>
      <c r="Q22" s="573"/>
      <c r="S22" s="573"/>
      <c r="T22" s="575"/>
    </row>
    <row r="23" spans="1:20" s="574" customFormat="1" x14ac:dyDescent="0.3">
      <c r="A23" s="567">
        <f>SUBTOTAL(3,$O$9:O23)</f>
        <v>15</v>
      </c>
      <c r="B23" s="568" t="s">
        <v>169</v>
      </c>
      <c r="C23" s="568">
        <v>1004114</v>
      </c>
      <c r="D23" s="569">
        <f>VLOOKUP($B23,'[201]TH theo CĐT'!$B$8:$D$111,3,0)</f>
        <v>2850000000</v>
      </c>
      <c r="E23" s="569"/>
      <c r="F23" s="569"/>
      <c r="G23" s="569">
        <f>+VLOOKUP($B23,'[201]TH theo CĐT'!$B$8:$G$111,6,0)</f>
        <v>542082200</v>
      </c>
      <c r="H23" s="569">
        <v>8977550700</v>
      </c>
      <c r="I23" s="569">
        <v>0</v>
      </c>
      <c r="J23" s="569">
        <v>0</v>
      </c>
      <c r="K23" s="569">
        <v>0</v>
      </c>
      <c r="L23" s="569">
        <f t="shared" si="2"/>
        <v>2307917800</v>
      </c>
      <c r="M23" s="569"/>
      <c r="N23" s="570">
        <v>0</v>
      </c>
      <c r="O23" s="577">
        <f t="shared" si="3"/>
        <v>0.19020428070175438</v>
      </c>
      <c r="P23" s="578"/>
      <c r="Q23" s="573"/>
      <c r="S23" s="573"/>
      <c r="T23" s="575"/>
    </row>
    <row r="24" spans="1:20" s="574" customFormat="1" x14ac:dyDescent="0.3">
      <c r="A24" s="567">
        <f>SUBTOTAL(3,$O$9:O24)</f>
        <v>16</v>
      </c>
      <c r="B24" s="568" t="s">
        <v>188</v>
      </c>
      <c r="C24" s="568" t="s">
        <v>186</v>
      </c>
      <c r="D24" s="569">
        <f>VLOOKUP($B24,'[201]TH theo CĐT'!$B$8:$D$111,3,0)</f>
        <v>982065449000</v>
      </c>
      <c r="E24" s="569"/>
      <c r="F24" s="569"/>
      <c r="G24" s="569">
        <f>+VLOOKUP($B24,'[201]TH theo CĐT'!$B$8:$G$111,6,0)</f>
        <v>371658603000</v>
      </c>
      <c r="H24" s="569">
        <v>6082277100</v>
      </c>
      <c r="I24" s="569">
        <v>4082277100</v>
      </c>
      <c r="J24" s="569">
        <v>7032043900</v>
      </c>
      <c r="K24" s="569">
        <v>7032043900</v>
      </c>
      <c r="L24" s="569">
        <f t="shared" si="2"/>
        <v>610406846000</v>
      </c>
      <c r="M24" s="569"/>
      <c r="N24" s="570">
        <v>25915126682</v>
      </c>
      <c r="O24" s="571">
        <f t="shared" si="3"/>
        <v>0.37844585956918236</v>
      </c>
      <c r="P24" s="576"/>
      <c r="Q24" s="573" t="s">
        <v>606</v>
      </c>
      <c r="S24" s="573"/>
      <c r="T24" s="575"/>
    </row>
    <row r="25" spans="1:20" s="574" customFormat="1" x14ac:dyDescent="0.3">
      <c r="A25" s="567">
        <f>SUBTOTAL(3,$O$9:O25)</f>
        <v>17</v>
      </c>
      <c r="B25" s="568" t="s">
        <v>613</v>
      </c>
      <c r="C25" s="568" t="s">
        <v>178</v>
      </c>
      <c r="D25" s="569">
        <f>VLOOKUP($B25,'[201]TH theo CĐT'!$B$8:$D$111,3,0)</f>
        <v>72110510500</v>
      </c>
      <c r="E25" s="569"/>
      <c r="F25" s="569"/>
      <c r="G25" s="569">
        <f>+VLOOKUP($B25,'[201]TH theo CĐT'!$B$8:$G$111,6,0)</f>
        <v>37647890709</v>
      </c>
      <c r="H25" s="569">
        <v>269580000</v>
      </c>
      <c r="I25" s="569">
        <v>0</v>
      </c>
      <c r="J25" s="569">
        <v>1788978000</v>
      </c>
      <c r="K25" s="569">
        <v>0</v>
      </c>
      <c r="L25" s="569">
        <f t="shared" si="2"/>
        <v>34462619791</v>
      </c>
      <c r="M25" s="569"/>
      <c r="N25" s="570">
        <v>0</v>
      </c>
      <c r="O25" s="571">
        <f t="shared" si="3"/>
        <v>0.52208603777669826</v>
      </c>
      <c r="P25" s="576"/>
      <c r="Q25" s="573"/>
      <c r="S25" s="573"/>
      <c r="T25" s="575"/>
    </row>
    <row r="26" spans="1:20" s="574" customFormat="1" x14ac:dyDescent="0.3">
      <c r="A26" s="567">
        <f>SUBTOTAL(3,$O$9:O26)</f>
        <v>18</v>
      </c>
      <c r="B26" s="568" t="s">
        <v>191</v>
      </c>
      <c r="C26" s="568"/>
      <c r="D26" s="569">
        <f>VLOOKUP($B26,'[201]TH theo CĐT'!$B$8:$D$111,3,0)</f>
        <v>27604195000</v>
      </c>
      <c r="E26" s="569"/>
      <c r="F26" s="569"/>
      <c r="G26" s="569">
        <f>+VLOOKUP($B26,'[201]TH theo CĐT'!$B$8:$G$111,6,0)</f>
        <v>15840000000</v>
      </c>
      <c r="H26" s="569">
        <v>19976706400</v>
      </c>
      <c r="I26" s="569">
        <v>0</v>
      </c>
      <c r="J26" s="569">
        <v>23293600</v>
      </c>
      <c r="K26" s="569">
        <v>0</v>
      </c>
      <c r="L26" s="569">
        <f t="shared" si="2"/>
        <v>11764195000</v>
      </c>
      <c r="M26" s="569"/>
      <c r="N26" s="570">
        <v>0</v>
      </c>
      <c r="O26" s="571">
        <f t="shared" si="3"/>
        <v>0.5738258261108502</v>
      </c>
      <c r="P26" s="576"/>
      <c r="Q26" s="573" t="s">
        <v>606</v>
      </c>
      <c r="S26" s="573"/>
      <c r="T26" s="575"/>
    </row>
    <row r="27" spans="1:20" s="574" customFormat="1" x14ac:dyDescent="0.3">
      <c r="A27" s="567">
        <f>SUBTOTAL(3,$O$9:O27)</f>
        <v>19</v>
      </c>
      <c r="B27" s="568" t="s">
        <v>614</v>
      </c>
      <c r="C27" s="568" t="s">
        <v>167</v>
      </c>
      <c r="D27" s="569">
        <f>VLOOKUP($B27,'[201]TH theo CĐT'!$B$8:$D$111,3,0)</f>
        <v>36800000000</v>
      </c>
      <c r="E27" s="569"/>
      <c r="F27" s="569"/>
      <c r="G27" s="569">
        <f>+VLOOKUP($B27,'[201]TH theo CĐT'!$B$8:$G$111,6,0)</f>
        <v>13447243000</v>
      </c>
      <c r="H27" s="569">
        <v>6856607000</v>
      </c>
      <c r="I27" s="569">
        <v>0</v>
      </c>
      <c r="J27" s="569">
        <v>42238600000</v>
      </c>
      <c r="K27" s="569">
        <v>0</v>
      </c>
      <c r="L27" s="569">
        <f t="shared" si="2"/>
        <v>23352757000</v>
      </c>
      <c r="M27" s="569"/>
      <c r="N27" s="570">
        <v>0</v>
      </c>
      <c r="O27" s="577">
        <f t="shared" si="3"/>
        <v>0.36541421195652174</v>
      </c>
      <c r="P27" s="578"/>
      <c r="Q27" s="573" t="s">
        <v>606</v>
      </c>
      <c r="S27" s="573"/>
      <c r="T27" s="575"/>
    </row>
    <row r="28" spans="1:20" s="574" customFormat="1" x14ac:dyDescent="0.3">
      <c r="A28" s="567">
        <f>SUBTOTAL(3,$O$9:O28)</f>
        <v>20</v>
      </c>
      <c r="B28" s="568" t="s">
        <v>615</v>
      </c>
      <c r="C28" s="579" t="s">
        <v>159</v>
      </c>
      <c r="D28" s="569">
        <f>VLOOKUP($B28,'[201]TH theo CĐT'!$B$8:$D$111,3,0)</f>
        <v>39049266400</v>
      </c>
      <c r="E28" s="569"/>
      <c r="F28" s="569"/>
      <c r="G28" s="569">
        <f>+VLOOKUP($B28,'[201]TH theo CĐT'!$B$8:$G$111,6,0)</f>
        <v>11367202025</v>
      </c>
      <c r="H28" s="569">
        <v>2338231000</v>
      </c>
      <c r="I28" s="569">
        <v>0</v>
      </c>
      <c r="J28" s="569">
        <v>0</v>
      </c>
      <c r="K28" s="569">
        <v>0</v>
      </c>
      <c r="L28" s="569">
        <f t="shared" si="2"/>
        <v>27682064375</v>
      </c>
      <c r="M28" s="569"/>
      <c r="N28" s="570">
        <v>0</v>
      </c>
      <c r="O28" s="571">
        <f t="shared" si="3"/>
        <v>0.29109899040254439</v>
      </c>
      <c r="P28" s="576"/>
      <c r="Q28" s="573"/>
      <c r="S28" s="573"/>
      <c r="T28" s="575"/>
    </row>
    <row r="29" spans="1:20" s="574" customFormat="1" x14ac:dyDescent="0.3">
      <c r="A29" s="567">
        <f>SUBTOTAL(3,$O$9:O29)</f>
        <v>21</v>
      </c>
      <c r="B29" s="568" t="s">
        <v>171</v>
      </c>
      <c r="C29" s="579"/>
      <c r="D29" s="569">
        <f>VLOOKUP($B29,'[201]TH theo CĐT'!$B$8:$D$111,3,0)</f>
        <v>1354103000</v>
      </c>
      <c r="E29" s="569"/>
      <c r="F29" s="569"/>
      <c r="G29" s="569">
        <f>+VLOOKUP($B29,'[201]TH theo CĐT'!$B$8:$G$111,6,0)</f>
        <v>0</v>
      </c>
      <c r="H29" s="569">
        <v>335635000</v>
      </c>
      <c r="I29" s="569">
        <v>0</v>
      </c>
      <c r="J29" s="569">
        <v>0</v>
      </c>
      <c r="K29" s="569">
        <v>0</v>
      </c>
      <c r="L29" s="569">
        <f t="shared" si="2"/>
        <v>1354103000</v>
      </c>
      <c r="M29" s="569"/>
      <c r="N29" s="570">
        <v>0</v>
      </c>
      <c r="O29" s="577">
        <f t="shared" si="3"/>
        <v>0</v>
      </c>
      <c r="P29" s="578"/>
      <c r="Q29" s="573" t="s">
        <v>606</v>
      </c>
      <c r="R29" s="574" t="s">
        <v>616</v>
      </c>
      <c r="S29" s="573"/>
      <c r="T29" s="575"/>
    </row>
    <row r="30" spans="1:20" s="574" customFormat="1" x14ac:dyDescent="0.3">
      <c r="A30" s="567">
        <f>SUBTOTAL(3,$O$9:O30)</f>
        <v>22</v>
      </c>
      <c r="B30" s="568" t="s">
        <v>175</v>
      </c>
      <c r="C30" s="568" t="s">
        <v>182</v>
      </c>
      <c r="D30" s="569">
        <f>VLOOKUP($B30,'[201]TH theo CĐT'!$B$8:$D$111,3,0)</f>
        <v>4983000000</v>
      </c>
      <c r="E30" s="569"/>
      <c r="F30" s="569"/>
      <c r="G30" s="569">
        <f>+VLOOKUP($B30,'[201]TH theo CĐT'!$B$8:$G$111,6,0)</f>
        <v>519898400</v>
      </c>
      <c r="H30" s="569">
        <v>16095467000</v>
      </c>
      <c r="I30" s="569">
        <v>0</v>
      </c>
      <c r="J30" s="569">
        <v>400000000</v>
      </c>
      <c r="K30" s="569">
        <v>0</v>
      </c>
      <c r="L30" s="569">
        <f t="shared" si="2"/>
        <v>4463101600</v>
      </c>
      <c r="M30" s="569"/>
      <c r="N30" s="570">
        <v>7201810000</v>
      </c>
      <c r="O30" s="577">
        <f t="shared" si="3"/>
        <v>0.10433441701786073</v>
      </c>
      <c r="P30" s="578"/>
      <c r="Q30" s="573" t="s">
        <v>606</v>
      </c>
      <c r="R30" s="574" t="s">
        <v>617</v>
      </c>
      <c r="S30" s="573"/>
      <c r="T30" s="575"/>
    </row>
    <row r="31" spans="1:20" s="574" customFormat="1" x14ac:dyDescent="0.3">
      <c r="A31" s="567">
        <f>SUBTOTAL(3,$O$9:O31)</f>
        <v>23</v>
      </c>
      <c r="B31" s="568" t="s">
        <v>618</v>
      </c>
      <c r="C31" s="579" t="s">
        <v>176</v>
      </c>
      <c r="D31" s="569">
        <f>VLOOKUP($B31,'[201]TH theo CĐT'!$B$8:$D$111,3,0)</f>
        <v>4000000000</v>
      </c>
      <c r="E31" s="569"/>
      <c r="F31" s="569"/>
      <c r="G31" s="569">
        <f>+VLOOKUP($B31,'[201]TH theo CĐT'!$B$8:$G$111,6,0)</f>
        <v>1894537000</v>
      </c>
      <c r="H31" s="569">
        <v>4052022000</v>
      </c>
      <c r="I31" s="569">
        <v>0</v>
      </c>
      <c r="J31" s="569">
        <v>1986071300</v>
      </c>
      <c r="K31" s="569">
        <v>0</v>
      </c>
      <c r="L31" s="569">
        <f t="shared" si="2"/>
        <v>2105463000</v>
      </c>
      <c r="M31" s="569"/>
      <c r="N31" s="570">
        <v>0</v>
      </c>
      <c r="O31" s="577">
        <f t="shared" si="3"/>
        <v>0.47363424999999998</v>
      </c>
      <c r="P31" s="578"/>
      <c r="Q31" s="573" t="s">
        <v>606</v>
      </c>
      <c r="R31" s="574" t="s">
        <v>619</v>
      </c>
      <c r="S31" s="573"/>
      <c r="T31" s="575"/>
    </row>
    <row r="32" spans="1:20" s="574" customFormat="1" x14ac:dyDescent="0.3">
      <c r="A32" s="567">
        <f>SUBTOTAL(3,$O$9:O32)</f>
        <v>24</v>
      </c>
      <c r="B32" s="568" t="s">
        <v>163</v>
      </c>
      <c r="C32" s="579"/>
      <c r="D32" s="569">
        <f>VLOOKUP($B32,'[201]TH theo CĐT'!$B$8:$D$111,3,0)</f>
        <v>50000000</v>
      </c>
      <c r="E32" s="569"/>
      <c r="F32" s="569"/>
      <c r="G32" s="569">
        <f>+VLOOKUP($B32,'[201]TH theo CĐT'!$B$8:$G$111,6,0)</f>
        <v>50000000</v>
      </c>
      <c r="H32" s="569"/>
      <c r="I32" s="569"/>
      <c r="J32" s="569"/>
      <c r="K32" s="569"/>
      <c r="L32" s="569">
        <f t="shared" si="2"/>
        <v>0</v>
      </c>
      <c r="M32" s="569"/>
      <c r="N32" s="570"/>
      <c r="O32" s="577">
        <f t="shared" si="3"/>
        <v>1</v>
      </c>
      <c r="P32" s="578"/>
      <c r="Q32" s="573"/>
      <c r="S32" s="573"/>
      <c r="T32" s="575"/>
    </row>
    <row r="33" spans="1:20" s="574" customFormat="1" x14ac:dyDescent="0.3">
      <c r="A33" s="567">
        <f>SUBTOTAL(3,$O$9:O33)</f>
        <v>25</v>
      </c>
      <c r="B33" s="568" t="s">
        <v>620</v>
      </c>
      <c r="C33" s="579" t="s">
        <v>162</v>
      </c>
      <c r="D33" s="569">
        <f>VLOOKUP($B33,'[201]TH theo CĐT'!$B$8:$D$111,3,0)</f>
        <v>5800000000</v>
      </c>
      <c r="E33" s="569"/>
      <c r="F33" s="569"/>
      <c r="G33" s="569">
        <f>+VLOOKUP($B33,'[201]TH theo CĐT'!$B$8:$G$111,6,0)</f>
        <v>4748757200</v>
      </c>
      <c r="H33" s="569">
        <v>3055074600</v>
      </c>
      <c r="I33" s="569">
        <v>0</v>
      </c>
      <c r="J33" s="569">
        <v>0</v>
      </c>
      <c r="K33" s="569">
        <v>0</v>
      </c>
      <c r="L33" s="569">
        <f t="shared" si="2"/>
        <v>1051242800</v>
      </c>
      <c r="M33" s="569"/>
      <c r="N33" s="570">
        <v>0</v>
      </c>
      <c r="O33" s="577">
        <f t="shared" si="3"/>
        <v>0.81875124137931032</v>
      </c>
      <c r="P33" s="578"/>
      <c r="Q33" s="573"/>
      <c r="S33" s="573"/>
      <c r="T33" s="575"/>
    </row>
    <row r="34" spans="1:20" s="574" customFormat="1" x14ac:dyDescent="0.3">
      <c r="A34" s="567">
        <f>SUBTOTAL(3,$O$9:O34)</f>
        <v>26</v>
      </c>
      <c r="B34" s="568" t="s">
        <v>164</v>
      </c>
      <c r="C34" s="568" t="s">
        <v>168</v>
      </c>
      <c r="D34" s="569">
        <f>VLOOKUP($B34,'[201]TH theo CĐT'!$B$8:$D$111,3,0)</f>
        <v>30300060500</v>
      </c>
      <c r="E34" s="569"/>
      <c r="F34" s="569"/>
      <c r="G34" s="569">
        <f>+VLOOKUP($B34,'[201]TH theo CĐT'!$B$8:$G$111,6,0)</f>
        <v>7126465801</v>
      </c>
      <c r="H34" s="569">
        <v>2600000000</v>
      </c>
      <c r="I34" s="569">
        <v>0</v>
      </c>
      <c r="J34" s="569">
        <v>0</v>
      </c>
      <c r="K34" s="569">
        <v>0</v>
      </c>
      <c r="L34" s="569">
        <f t="shared" si="2"/>
        <v>23173594699</v>
      </c>
      <c r="M34" s="569"/>
      <c r="N34" s="570">
        <v>0</v>
      </c>
      <c r="O34" s="577">
        <f t="shared" si="3"/>
        <v>0.23519642150549502</v>
      </c>
      <c r="P34" s="578"/>
      <c r="Q34" s="573"/>
      <c r="S34" s="573"/>
      <c r="T34" s="575"/>
    </row>
    <row r="35" spans="1:20" x14ac:dyDescent="0.3">
      <c r="A35" s="429">
        <f>SUBTOTAL(3,$O$9:O35)</f>
        <v>27</v>
      </c>
      <c r="B35" s="430" t="s">
        <v>192</v>
      </c>
      <c r="C35" s="430" t="s">
        <v>190</v>
      </c>
      <c r="D35" s="431">
        <f>VLOOKUP($B35,'[201]TH theo CĐT'!$B$8:$D$111,3,0)</f>
        <v>2500000000</v>
      </c>
      <c r="E35" s="431"/>
      <c r="F35" s="431"/>
      <c r="G35" s="431">
        <f>+VLOOKUP($B35,'[201]TH theo CĐT'!$B$8:$G$111,6,0)</f>
        <v>0</v>
      </c>
      <c r="H35" s="431">
        <v>174131000</v>
      </c>
      <c r="I35" s="431">
        <v>0</v>
      </c>
      <c r="J35" s="431">
        <v>0</v>
      </c>
      <c r="K35" s="431">
        <v>0</v>
      </c>
      <c r="L35" s="431">
        <f t="shared" si="2"/>
        <v>2500000000</v>
      </c>
      <c r="M35" s="431"/>
      <c r="N35" s="432">
        <v>0</v>
      </c>
      <c r="O35" s="433">
        <f t="shared" si="3"/>
        <v>0</v>
      </c>
      <c r="P35" s="468"/>
      <c r="Q35" s="417"/>
      <c r="S35" s="417"/>
      <c r="T35" s="416"/>
    </row>
    <row r="36" spans="1:20" x14ac:dyDescent="0.3">
      <c r="A36" s="429">
        <f>SUBTOTAL(3,$O$9:O36)</f>
        <v>28</v>
      </c>
      <c r="B36" s="430" t="s">
        <v>621</v>
      </c>
      <c r="C36" s="430" t="s">
        <v>189</v>
      </c>
      <c r="D36" s="431">
        <f>VLOOKUP($B36,'[201]TH theo CĐT'!$B$8:$D$111,3,0)</f>
        <v>5242000000</v>
      </c>
      <c r="E36" s="431"/>
      <c r="F36" s="431"/>
      <c r="G36" s="431">
        <f>+VLOOKUP($B36,'[201]TH theo CĐT'!$B$8:$G$111,6,0)</f>
        <v>0</v>
      </c>
      <c r="H36" s="431">
        <v>45822222000</v>
      </c>
      <c r="I36" s="431">
        <v>0</v>
      </c>
      <c r="J36" s="431">
        <v>14113747800</v>
      </c>
      <c r="K36" s="431">
        <v>0</v>
      </c>
      <c r="L36" s="431">
        <f t="shared" si="2"/>
        <v>5242000000</v>
      </c>
      <c r="M36" s="431"/>
      <c r="N36" s="432">
        <v>0</v>
      </c>
      <c r="O36" s="433">
        <f t="shared" si="3"/>
        <v>0</v>
      </c>
      <c r="P36" s="468"/>
      <c r="Q36" s="417"/>
    </row>
    <row r="37" spans="1:20" x14ac:dyDescent="0.3">
      <c r="A37" s="429">
        <f>SUBTOTAL(3,$O$9:O37)</f>
        <v>29</v>
      </c>
      <c r="B37" s="434" t="s">
        <v>160</v>
      </c>
      <c r="C37" s="434"/>
      <c r="D37" s="431">
        <f>VLOOKUP($B37,'[201]TH theo CĐT'!$B$8:$D$111,3,0)</f>
        <v>3369257000</v>
      </c>
      <c r="E37" s="431"/>
      <c r="F37" s="431"/>
      <c r="G37" s="431">
        <f>+VLOOKUP($B37,'[201]TH theo CĐT'!$B$8:$G$111,6,0)</f>
        <v>2894747500</v>
      </c>
      <c r="H37" s="431"/>
      <c r="I37" s="431"/>
      <c r="J37" s="431"/>
      <c r="K37" s="431"/>
      <c r="L37" s="431">
        <f t="shared" si="2"/>
        <v>474509500</v>
      </c>
      <c r="M37" s="431"/>
      <c r="N37" s="432"/>
      <c r="O37" s="433">
        <f t="shared" si="3"/>
        <v>0.85916494348754047</v>
      </c>
      <c r="P37" s="468"/>
      <c r="Q37" s="417"/>
    </row>
    <row r="38" spans="1:20" x14ac:dyDescent="0.3">
      <c r="A38" s="429">
        <f>SUBTOTAL(3,$O$9:O38)</f>
        <v>30</v>
      </c>
      <c r="B38" s="436" t="s">
        <v>622</v>
      </c>
      <c r="C38" s="436"/>
      <c r="D38" s="431">
        <f>VLOOKUP($B38,'[201]TH theo CĐT'!$B$8:$D$111,3,0)</f>
        <v>2684636000</v>
      </c>
      <c r="E38" s="436"/>
      <c r="F38" s="436"/>
      <c r="G38" s="431">
        <f>+VLOOKUP($B38,'[201]TH theo CĐT'!$B$8:$G$111,6,0)</f>
        <v>0</v>
      </c>
      <c r="H38" s="436"/>
      <c r="I38" s="437"/>
      <c r="J38" s="436"/>
      <c r="K38" s="437"/>
      <c r="L38" s="431">
        <f t="shared" si="2"/>
        <v>2684636000</v>
      </c>
      <c r="M38" s="431"/>
      <c r="N38" s="436"/>
      <c r="O38" s="433">
        <f t="shared" si="3"/>
        <v>0</v>
      </c>
      <c r="P38" s="469"/>
    </row>
  </sheetData>
  <autoFilter ref="A8:Q36"/>
  <mergeCells count="18">
    <mergeCell ref="Q5:Q6"/>
    <mergeCell ref="G5:G6"/>
    <mergeCell ref="H5:H6"/>
    <mergeCell ref="I5:I6"/>
    <mergeCell ref="J5:J6"/>
    <mergeCell ref="K5:K6"/>
    <mergeCell ref="L5:L6"/>
    <mergeCell ref="A1:O1"/>
    <mergeCell ref="A2:O2"/>
    <mergeCell ref="L4:O4"/>
    <mergeCell ref="A5:A6"/>
    <mergeCell ref="B5:B6"/>
    <mergeCell ref="C5:C6"/>
    <mergeCell ref="D5:D6"/>
    <mergeCell ref="E5:F5"/>
    <mergeCell ref="N5:N6"/>
    <mergeCell ref="O5:O6"/>
    <mergeCell ref="M5:M6"/>
  </mergeCells>
  <printOptions horizontalCentered="1"/>
  <pageMargins left="0.196850393700787" right="0.196850393700787" top="0.196850393700787" bottom="0.196850393700787" header="0.31496062992126" footer="0.31496062992126"/>
  <pageSetup paperSize="8" scale="1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38"/>
  <sheetViews>
    <sheetView view="pageBreakPreview" zoomScaleNormal="80" zoomScaleSheetLayoutView="100" workbookViewId="0">
      <pane xSplit="3" ySplit="7" topLeftCell="D8" activePane="bottomRight" state="frozen"/>
      <selection activeCell="K42" sqref="K42"/>
      <selection pane="topRight" activeCell="K42" sqref="K42"/>
      <selection pane="bottomLeft" activeCell="K42" sqref="K42"/>
      <selection pane="bottomRight" activeCell="K42" sqref="K42"/>
    </sheetView>
  </sheetViews>
  <sheetFormatPr defaultColWidth="9.109375" defaultRowHeight="15.6" x14ac:dyDescent="0.3"/>
  <cols>
    <col min="1" max="1" width="6.77734375" style="419" customWidth="1"/>
    <col min="2" max="2" width="67.33203125" style="409" customWidth="1"/>
    <col min="3" max="3" width="9.33203125" style="409" hidden="1" customWidth="1"/>
    <col min="4" max="4" width="18.21875" style="409" customWidth="1"/>
    <col min="5" max="5" width="17.77734375" style="409" hidden="1" customWidth="1"/>
    <col min="6" max="6" width="20" style="409" hidden="1" customWidth="1"/>
    <col min="7" max="7" width="18.21875" style="409" customWidth="1"/>
    <col min="8" max="8" width="17.33203125" style="409" hidden="1" customWidth="1"/>
    <col min="9" max="9" width="16.33203125" style="410" hidden="1" customWidth="1"/>
    <col min="10" max="10" width="16.77734375" style="409" hidden="1" customWidth="1"/>
    <col min="11" max="11" width="16.33203125" style="410" hidden="1" customWidth="1"/>
    <col min="12" max="12" width="18.21875" style="409" customWidth="1"/>
    <col min="13" max="13" width="16.33203125" style="409" hidden="1" customWidth="1"/>
    <col min="14" max="14" width="9.44140625" style="411" customWidth="1"/>
    <col min="15" max="15" width="18.77734375" style="409" customWidth="1"/>
    <col min="16" max="16" width="23.77734375" style="409" customWidth="1"/>
    <col min="17" max="17" width="16" style="409" customWidth="1"/>
    <col min="18" max="18" width="18.44140625" style="409" customWidth="1"/>
    <col min="19" max="21" width="9.109375" style="409"/>
    <col min="22" max="23" width="0" style="409" hidden="1" customWidth="1"/>
    <col min="24" max="16384" width="9.109375" style="409"/>
  </cols>
  <sheetData>
    <row r="1" spans="1:18" ht="22.5" customHeight="1" x14ac:dyDescent="0.3">
      <c r="A1" s="608" t="s">
        <v>656</v>
      </c>
      <c r="B1" s="608"/>
      <c r="C1" s="608"/>
      <c r="D1" s="608"/>
      <c r="E1" s="608"/>
      <c r="F1" s="608"/>
      <c r="G1" s="608"/>
      <c r="H1" s="608"/>
      <c r="I1" s="608"/>
      <c r="J1" s="608"/>
      <c r="K1" s="608"/>
      <c r="L1" s="608"/>
      <c r="M1" s="608"/>
      <c r="N1" s="608"/>
    </row>
    <row r="2" spans="1:18" ht="22.5" customHeight="1" x14ac:dyDescent="0.3">
      <c r="A2" s="609" t="s">
        <v>654</v>
      </c>
      <c r="B2" s="609"/>
      <c r="C2" s="609"/>
      <c r="D2" s="609"/>
      <c r="E2" s="609"/>
      <c r="F2" s="609"/>
      <c r="G2" s="609"/>
      <c r="H2" s="609"/>
      <c r="I2" s="609"/>
      <c r="J2" s="609"/>
      <c r="K2" s="609"/>
      <c r="L2" s="609"/>
      <c r="M2" s="609"/>
      <c r="N2" s="609"/>
    </row>
    <row r="3" spans="1:18" ht="22.5" customHeight="1" x14ac:dyDescent="0.35">
      <c r="A3" s="420" t="s">
        <v>930</v>
      </c>
      <c r="B3" s="420"/>
      <c r="C3" s="420"/>
      <c r="D3" s="420"/>
      <c r="E3" s="420"/>
      <c r="F3" s="420"/>
      <c r="G3" s="420"/>
      <c r="H3" s="420"/>
      <c r="I3" s="420"/>
      <c r="J3" s="420"/>
      <c r="K3" s="420"/>
      <c r="L3" s="420"/>
      <c r="M3" s="420"/>
      <c r="N3" s="421"/>
    </row>
    <row r="4" spans="1:18" ht="22.5" customHeight="1" x14ac:dyDescent="0.3">
      <c r="A4" s="412"/>
      <c r="B4" s="413"/>
      <c r="D4" s="414"/>
      <c r="F4" s="413"/>
      <c r="G4" s="413"/>
      <c r="H4" s="413"/>
      <c r="I4" s="413"/>
      <c r="J4" s="413"/>
      <c r="K4" s="413"/>
      <c r="L4" s="610" t="s">
        <v>600</v>
      </c>
      <c r="M4" s="610"/>
      <c r="N4" s="610"/>
    </row>
    <row r="5" spans="1:18" s="415" customFormat="1" ht="15.75" customHeight="1" x14ac:dyDescent="0.3">
      <c r="A5" s="611" t="s">
        <v>111</v>
      </c>
      <c r="B5" s="613" t="s">
        <v>72</v>
      </c>
      <c r="C5" s="611" t="s">
        <v>535</v>
      </c>
      <c r="D5" s="611" t="s">
        <v>601</v>
      </c>
      <c r="E5" s="613" t="s">
        <v>144</v>
      </c>
      <c r="F5" s="613"/>
      <c r="G5" s="611" t="s">
        <v>602</v>
      </c>
      <c r="H5" s="611" t="s">
        <v>145</v>
      </c>
      <c r="I5" s="618" t="s">
        <v>146</v>
      </c>
      <c r="J5" s="611" t="s">
        <v>147</v>
      </c>
      <c r="K5" s="618" t="s">
        <v>148</v>
      </c>
      <c r="L5" s="611" t="s">
        <v>149</v>
      </c>
      <c r="M5" s="611" t="s">
        <v>150</v>
      </c>
      <c r="N5" s="611" t="s">
        <v>151</v>
      </c>
      <c r="O5" s="617" t="s">
        <v>603</v>
      </c>
    </row>
    <row r="6" spans="1:18" s="415" customFormat="1" x14ac:dyDescent="0.3">
      <c r="A6" s="612"/>
      <c r="B6" s="614"/>
      <c r="C6" s="612"/>
      <c r="D6" s="611"/>
      <c r="E6" s="456" t="s">
        <v>152</v>
      </c>
      <c r="F6" s="456" t="s">
        <v>153</v>
      </c>
      <c r="G6" s="611"/>
      <c r="H6" s="611"/>
      <c r="I6" s="618"/>
      <c r="J6" s="611"/>
      <c r="K6" s="618"/>
      <c r="L6" s="611"/>
      <c r="M6" s="611"/>
      <c r="N6" s="611"/>
      <c r="O6" s="617"/>
    </row>
    <row r="7" spans="1:18" s="415" customFormat="1" ht="16.2" x14ac:dyDescent="0.3">
      <c r="A7" s="422" t="s">
        <v>17</v>
      </c>
      <c r="B7" s="423" t="s">
        <v>54</v>
      </c>
      <c r="C7" s="422" t="s">
        <v>131</v>
      </c>
      <c r="D7" s="457" t="s">
        <v>154</v>
      </c>
      <c r="E7" s="457">
        <v>2</v>
      </c>
      <c r="F7" s="457">
        <v>3</v>
      </c>
      <c r="G7" s="457">
        <v>4</v>
      </c>
      <c r="H7" s="457">
        <v>5</v>
      </c>
      <c r="I7" s="457" t="s">
        <v>155</v>
      </c>
      <c r="J7" s="457">
        <v>6</v>
      </c>
      <c r="K7" s="457" t="s">
        <v>156</v>
      </c>
      <c r="L7" s="457">
        <v>5</v>
      </c>
      <c r="M7" s="457" t="s">
        <v>157</v>
      </c>
      <c r="N7" s="457">
        <v>6</v>
      </c>
    </row>
    <row r="8" spans="1:18" x14ac:dyDescent="0.3">
      <c r="A8" s="424"/>
      <c r="B8" s="425" t="s">
        <v>158</v>
      </c>
      <c r="C8" s="425"/>
      <c r="D8" s="426">
        <f t="shared" ref="D8:L8" si="0">SUBTOTAL(9,D9:D38)</f>
        <v>1982430850900</v>
      </c>
      <c r="E8" s="426">
        <f t="shared" si="0"/>
        <v>0</v>
      </c>
      <c r="F8" s="426">
        <f t="shared" si="0"/>
        <v>0</v>
      </c>
      <c r="G8" s="426">
        <f t="shared" si="0"/>
        <v>760886856330</v>
      </c>
      <c r="H8" s="426">
        <f t="shared" si="0"/>
        <v>142942314500</v>
      </c>
      <c r="I8" s="426">
        <f t="shared" si="0"/>
        <v>4082277100</v>
      </c>
      <c r="J8" s="426">
        <f t="shared" si="0"/>
        <v>49670643900</v>
      </c>
      <c r="K8" s="426">
        <f t="shared" si="0"/>
        <v>7032043900</v>
      </c>
      <c r="L8" s="426">
        <f t="shared" si="0"/>
        <v>1221543994570</v>
      </c>
      <c r="M8" s="427" t="e">
        <f>+SUM(#REF!)</f>
        <v>#REF!</v>
      </c>
      <c r="N8" s="428">
        <f t="shared" ref="N8" si="1">+G8/D8</f>
        <v>0.38381508035176432</v>
      </c>
      <c r="O8" s="416"/>
      <c r="R8" s="416"/>
    </row>
    <row r="9" spans="1:18" hidden="1" x14ac:dyDescent="0.3">
      <c r="A9" s="429">
        <f>SUBTOTAL(3,$N$9:N9)</f>
        <v>0</v>
      </c>
      <c r="B9" s="430" t="s">
        <v>604</v>
      </c>
      <c r="C9" s="430" t="s">
        <v>183</v>
      </c>
      <c r="D9" s="431">
        <f>VLOOKUP($B9,'[201]TH theo CĐT'!$B$8:$D$111,3,0)</f>
        <v>52459459000</v>
      </c>
      <c r="E9" s="431"/>
      <c r="F9" s="431"/>
      <c r="G9" s="431">
        <f>+VLOOKUP($B9,'[201]TH theo CĐT'!$B$8:$G$111,6,0)</f>
        <v>42669049000</v>
      </c>
      <c r="H9" s="431">
        <v>43030136846</v>
      </c>
      <c r="I9" s="431">
        <v>2150697687</v>
      </c>
      <c r="J9" s="431">
        <v>2342663900</v>
      </c>
      <c r="K9" s="431">
        <v>1214488000</v>
      </c>
      <c r="L9" s="431">
        <f t="shared" ref="L9:L38" si="2">+D9-G9</f>
        <v>9790410000</v>
      </c>
      <c r="M9" s="432">
        <v>8482777647</v>
      </c>
      <c r="N9" s="433">
        <f t="shared" ref="N9:N38" si="3">+IFERROR(G9/D9,0)</f>
        <v>0.81337188399140758</v>
      </c>
      <c r="O9" s="417"/>
      <c r="Q9" s="417"/>
      <c r="R9" s="416"/>
    </row>
    <row r="10" spans="1:18" hidden="1" x14ac:dyDescent="0.3">
      <c r="A10" s="429">
        <f>SUBTOTAL(3,$N$9:N10)</f>
        <v>0</v>
      </c>
      <c r="B10" s="430" t="s">
        <v>605</v>
      </c>
      <c r="C10" s="434">
        <v>1041096</v>
      </c>
      <c r="D10" s="431">
        <f>VLOOKUP($B10,'[201]TH theo CĐT'!$B$8:$D$111,3,0)</f>
        <v>20532245800</v>
      </c>
      <c r="E10" s="431"/>
      <c r="F10" s="431"/>
      <c r="G10" s="431">
        <f>+VLOOKUP($B10,'[201]TH theo CĐT'!$B$8:$G$111,6,0)</f>
        <v>14526825800</v>
      </c>
      <c r="H10" s="431">
        <v>280000000</v>
      </c>
      <c r="I10" s="431">
        <v>0</v>
      </c>
      <c r="J10" s="431">
        <v>2156730100</v>
      </c>
      <c r="K10" s="431">
        <v>0</v>
      </c>
      <c r="L10" s="431">
        <f t="shared" si="2"/>
        <v>6005420000</v>
      </c>
      <c r="M10" s="432">
        <v>0</v>
      </c>
      <c r="N10" s="433">
        <f t="shared" si="3"/>
        <v>0.70751275537525471</v>
      </c>
      <c r="O10" s="417" t="s">
        <v>606</v>
      </c>
      <c r="P10" s="418"/>
      <c r="Q10" s="417"/>
      <c r="R10" s="416"/>
    </row>
    <row r="11" spans="1:18" hidden="1" x14ac:dyDescent="0.3">
      <c r="A11" s="429">
        <f>SUBTOTAL(3,$N$9:N11)</f>
        <v>0</v>
      </c>
      <c r="B11" s="430" t="s">
        <v>180</v>
      </c>
      <c r="C11" s="430" t="s">
        <v>185</v>
      </c>
      <c r="D11" s="431">
        <f>VLOOKUP($B11,'[201]TH theo CĐT'!$B$8:$D$111,3,0)</f>
        <v>68936089000</v>
      </c>
      <c r="E11" s="431"/>
      <c r="F11" s="431"/>
      <c r="G11" s="431">
        <f>+VLOOKUP($B11,'[201]TH theo CĐT'!$B$8:$G$111,6,0)</f>
        <v>48717696000</v>
      </c>
      <c r="H11" s="431">
        <v>17854829000</v>
      </c>
      <c r="I11" s="431">
        <v>0</v>
      </c>
      <c r="J11" s="431">
        <v>545688000</v>
      </c>
      <c r="K11" s="431">
        <v>0</v>
      </c>
      <c r="L11" s="431">
        <f t="shared" si="2"/>
        <v>20218393000</v>
      </c>
      <c r="M11" s="432">
        <v>0</v>
      </c>
      <c r="N11" s="433">
        <f t="shared" si="3"/>
        <v>0.70670815108179408</v>
      </c>
      <c r="O11" s="417"/>
      <c r="Q11" s="417"/>
      <c r="R11" s="416"/>
    </row>
    <row r="12" spans="1:18" hidden="1" x14ac:dyDescent="0.3">
      <c r="A12" s="429">
        <f>SUBTOTAL(3,$N$9:N12)</f>
        <v>0</v>
      </c>
      <c r="B12" s="430" t="s">
        <v>177</v>
      </c>
      <c r="C12" s="430">
        <v>1042932</v>
      </c>
      <c r="D12" s="431">
        <f>VLOOKUP($B12,'[201]TH theo CĐT'!$B$8:$D$111,3,0)</f>
        <v>1035722000</v>
      </c>
      <c r="E12" s="431"/>
      <c r="F12" s="431"/>
      <c r="G12" s="431">
        <f>+VLOOKUP($B12,'[201]TH theo CĐT'!$B$8:$G$111,6,0)</f>
        <v>485000000</v>
      </c>
      <c r="H12" s="431">
        <v>23599358000</v>
      </c>
      <c r="I12" s="431">
        <v>0</v>
      </c>
      <c r="J12" s="431">
        <v>1500000000</v>
      </c>
      <c r="K12" s="431">
        <v>0</v>
      </c>
      <c r="L12" s="431">
        <f t="shared" si="2"/>
        <v>550722000</v>
      </c>
      <c r="M12" s="432">
        <v>0</v>
      </c>
      <c r="N12" s="433">
        <f t="shared" si="3"/>
        <v>0.46827237424714352</v>
      </c>
      <c r="O12" s="417" t="s">
        <v>606</v>
      </c>
      <c r="Q12" s="417"/>
      <c r="R12" s="416"/>
    </row>
    <row r="13" spans="1:18" x14ac:dyDescent="0.3">
      <c r="A13" s="429">
        <f>SUBTOTAL(3,$N$9:N13)</f>
        <v>1</v>
      </c>
      <c r="B13" s="430" t="s">
        <v>607</v>
      </c>
      <c r="C13" s="430">
        <v>3027216</v>
      </c>
      <c r="D13" s="431">
        <f>VLOOKUP($B13,'[201]TH theo CĐT'!$B$8:$D$111,3,0)</f>
        <v>9750000000</v>
      </c>
      <c r="E13" s="431"/>
      <c r="F13" s="431"/>
      <c r="G13" s="431">
        <f>+VLOOKUP($B13,'[201]TH theo CĐT'!$B$8:$G$111,6,0)</f>
        <v>4075160140</v>
      </c>
      <c r="H13" s="431">
        <v>45666246000</v>
      </c>
      <c r="I13" s="431">
        <v>0</v>
      </c>
      <c r="J13" s="431">
        <v>0</v>
      </c>
      <c r="K13" s="431">
        <v>0</v>
      </c>
      <c r="L13" s="431">
        <f t="shared" si="2"/>
        <v>5674839860</v>
      </c>
      <c r="M13" s="432">
        <v>0</v>
      </c>
      <c r="N13" s="433">
        <f t="shared" si="3"/>
        <v>0.41796514256410255</v>
      </c>
      <c r="O13" s="417"/>
      <c r="Q13" s="417"/>
      <c r="R13" s="416"/>
    </row>
    <row r="14" spans="1:18" hidden="1" x14ac:dyDescent="0.3">
      <c r="A14" s="429">
        <f>SUBTOTAL(3,$N$9:N14)</f>
        <v>1</v>
      </c>
      <c r="B14" s="430" t="s">
        <v>187</v>
      </c>
      <c r="C14" s="430" t="s">
        <v>165</v>
      </c>
      <c r="D14" s="431">
        <f>VLOOKUP($B14,'[201]TH theo CĐT'!$B$8:$D$111,3,0)</f>
        <v>2903026721900</v>
      </c>
      <c r="E14" s="431"/>
      <c r="F14" s="431"/>
      <c r="G14" s="431">
        <f>+VLOOKUP($B14,'[201]TH theo CĐT'!$B$8:$G$111,6,0)</f>
        <v>1355291213490</v>
      </c>
      <c r="H14" s="431">
        <v>9435841000</v>
      </c>
      <c r="I14" s="431">
        <v>0</v>
      </c>
      <c r="J14" s="431">
        <v>5969676900</v>
      </c>
      <c r="K14" s="431">
        <v>0</v>
      </c>
      <c r="L14" s="431">
        <f t="shared" si="2"/>
        <v>1547735508410</v>
      </c>
      <c r="M14" s="432">
        <v>0</v>
      </c>
      <c r="N14" s="433">
        <f t="shared" si="3"/>
        <v>0.46685454297264489</v>
      </c>
      <c r="O14" s="417" t="s">
        <v>606</v>
      </c>
      <c r="Q14" s="417"/>
      <c r="R14" s="416"/>
    </row>
    <row r="15" spans="1:18" hidden="1" x14ac:dyDescent="0.3">
      <c r="A15" s="429">
        <f>SUBTOTAL(3,$N$9:N15)</f>
        <v>1</v>
      </c>
      <c r="B15" s="430" t="s">
        <v>166</v>
      </c>
      <c r="C15" s="430" t="s">
        <v>161</v>
      </c>
      <c r="D15" s="431">
        <f>VLOOKUP($B15,'[201]TH theo CĐT'!$B$8:$D$111,3,0)</f>
        <v>110499654000</v>
      </c>
      <c r="E15" s="431"/>
      <c r="F15" s="431"/>
      <c r="G15" s="431">
        <f>+VLOOKUP($B15,'[201]TH theo CĐT'!$B$8:$G$111,6,0)</f>
        <v>55958363000</v>
      </c>
      <c r="H15" s="431">
        <v>3210000000</v>
      </c>
      <c r="I15" s="431">
        <v>0</v>
      </c>
      <c r="J15" s="431">
        <v>0</v>
      </c>
      <c r="K15" s="431">
        <v>0</v>
      </c>
      <c r="L15" s="431">
        <f t="shared" si="2"/>
        <v>54541291000</v>
      </c>
      <c r="M15" s="432">
        <v>0</v>
      </c>
      <c r="N15" s="433">
        <f t="shared" si="3"/>
        <v>0.50641211057547741</v>
      </c>
      <c r="O15" s="417"/>
      <c r="Q15" s="417"/>
      <c r="R15" s="416"/>
    </row>
    <row r="16" spans="1:18" hidden="1" x14ac:dyDescent="0.3">
      <c r="A16" s="429">
        <f>SUBTOTAL(3,$N$9:N16)</f>
        <v>1</v>
      </c>
      <c r="B16" s="430" t="s">
        <v>608</v>
      </c>
      <c r="C16" s="430" t="s">
        <v>181</v>
      </c>
      <c r="D16" s="431">
        <f>VLOOKUP($B16,'[201]TH theo CĐT'!$B$8:$D$111,3,0)</f>
        <v>99839859000</v>
      </c>
      <c r="E16" s="431"/>
      <c r="F16" s="431"/>
      <c r="G16" s="431">
        <f>+VLOOKUP($B16,'[201]TH theo CĐT'!$B$8:$G$111,6,0)</f>
        <v>53916541000</v>
      </c>
      <c r="H16" s="431">
        <v>35508658632</v>
      </c>
      <c r="I16" s="431">
        <v>134992000</v>
      </c>
      <c r="J16" s="431">
        <v>9218800</v>
      </c>
      <c r="K16" s="431">
        <v>0</v>
      </c>
      <c r="L16" s="431">
        <f t="shared" si="2"/>
        <v>45923318000</v>
      </c>
      <c r="M16" s="432">
        <v>95</v>
      </c>
      <c r="N16" s="433">
        <f t="shared" si="3"/>
        <v>0.54003021979428079</v>
      </c>
      <c r="O16" s="417"/>
      <c r="Q16" s="417"/>
      <c r="R16" s="416"/>
    </row>
    <row r="17" spans="1:18" x14ac:dyDescent="0.3">
      <c r="A17" s="429">
        <f>SUBTOTAL(3,$N$9:N17)</f>
        <v>2</v>
      </c>
      <c r="B17" s="430" t="s">
        <v>609</v>
      </c>
      <c r="C17" s="430"/>
      <c r="D17" s="431">
        <f>VLOOKUP($B17,'[201]TH theo CĐT'!$B$8:$D$111,3,0)</f>
        <v>268883091000</v>
      </c>
      <c r="E17" s="431"/>
      <c r="F17" s="431"/>
      <c r="G17" s="431">
        <f>+VLOOKUP($B17,'[201]TH theo CĐT'!$B$8:$G$111,6,0)</f>
        <v>107069809864</v>
      </c>
      <c r="H17" s="431">
        <v>6867000000</v>
      </c>
      <c r="I17" s="431">
        <v>0</v>
      </c>
      <c r="J17" s="431">
        <v>0</v>
      </c>
      <c r="K17" s="431">
        <v>0</v>
      </c>
      <c r="L17" s="431">
        <f t="shared" si="2"/>
        <v>161813281136</v>
      </c>
      <c r="M17" s="432">
        <v>0</v>
      </c>
      <c r="N17" s="433">
        <f t="shared" si="3"/>
        <v>0.3982020939501919</v>
      </c>
      <c r="O17" s="417"/>
      <c r="Q17" s="417"/>
      <c r="R17" s="416"/>
    </row>
    <row r="18" spans="1:18" hidden="1" x14ac:dyDescent="0.3">
      <c r="A18" s="429">
        <f>SUBTOTAL(3,$N$9:N18)</f>
        <v>2</v>
      </c>
      <c r="B18" s="430" t="s">
        <v>610</v>
      </c>
      <c r="C18" s="434"/>
      <c r="D18" s="431">
        <f>VLOOKUP($B18,'[201]TH theo CĐT'!$B$8:$D$111,3,0)</f>
        <v>1595000000</v>
      </c>
      <c r="E18" s="431"/>
      <c r="F18" s="431"/>
      <c r="G18" s="431">
        <f>+VLOOKUP($B18,'[201]TH theo CĐT'!$B$8:$G$111,6,0)</f>
        <v>1135184000</v>
      </c>
      <c r="H18" s="431"/>
      <c r="I18" s="431"/>
      <c r="J18" s="431"/>
      <c r="K18" s="431"/>
      <c r="L18" s="431">
        <f t="shared" si="2"/>
        <v>459816000</v>
      </c>
      <c r="M18" s="432"/>
      <c r="N18" s="433">
        <f t="shared" si="3"/>
        <v>0.7117141065830721</v>
      </c>
      <c r="O18" s="417"/>
      <c r="Q18" s="417"/>
      <c r="R18" s="416"/>
    </row>
    <row r="19" spans="1:18" hidden="1" x14ac:dyDescent="0.3">
      <c r="A19" s="429">
        <f>SUBTOTAL(3,$N$9:N19)</f>
        <v>2</v>
      </c>
      <c r="B19" s="430" t="s">
        <v>611</v>
      </c>
      <c r="C19" s="430" t="s">
        <v>179</v>
      </c>
      <c r="D19" s="431">
        <f>VLOOKUP($B19,'[201]TH theo CĐT'!$B$8:$D$111,3,0)</f>
        <v>23809658000</v>
      </c>
      <c r="E19" s="431"/>
      <c r="F19" s="431"/>
      <c r="G19" s="431">
        <f>+VLOOKUP($B19,'[201]TH theo CĐT'!$B$8:$G$111,6,0)</f>
        <v>13979990300</v>
      </c>
      <c r="H19" s="431">
        <v>7395515000</v>
      </c>
      <c r="I19" s="431">
        <v>0</v>
      </c>
      <c r="J19" s="431">
        <v>0</v>
      </c>
      <c r="K19" s="431">
        <v>0</v>
      </c>
      <c r="L19" s="431">
        <f t="shared" si="2"/>
        <v>9829667700</v>
      </c>
      <c r="M19" s="432">
        <v>0</v>
      </c>
      <c r="N19" s="433">
        <f t="shared" si="3"/>
        <v>0.58715628338718684</v>
      </c>
      <c r="O19" s="417"/>
      <c r="Q19" s="417"/>
      <c r="R19" s="416"/>
    </row>
    <row r="20" spans="1:18" x14ac:dyDescent="0.3">
      <c r="A20" s="429">
        <f>SUBTOTAL(3,$N$9:N20)</f>
        <v>3</v>
      </c>
      <c r="B20" s="430" t="s">
        <v>184</v>
      </c>
      <c r="C20" s="430" t="s">
        <v>173</v>
      </c>
      <c r="D20" s="431">
        <f>VLOOKUP($B20,'[201]TH theo CĐT'!$B$8:$D$111,3,0)</f>
        <v>117721298000</v>
      </c>
      <c r="E20" s="431"/>
      <c r="F20" s="431"/>
      <c r="G20" s="431">
        <f>+VLOOKUP($B20,'[201]TH theo CĐT'!$B$8:$G$111,6,0)</f>
        <v>40021487800</v>
      </c>
      <c r="H20" s="431">
        <v>35653158000</v>
      </c>
      <c r="I20" s="431">
        <v>0</v>
      </c>
      <c r="J20" s="431">
        <v>0</v>
      </c>
      <c r="K20" s="431">
        <v>0</v>
      </c>
      <c r="L20" s="431">
        <f t="shared" si="2"/>
        <v>77699810200</v>
      </c>
      <c r="M20" s="432">
        <v>6977367400</v>
      </c>
      <c r="N20" s="435">
        <f t="shared" si="3"/>
        <v>0.33996811520036074</v>
      </c>
      <c r="O20" s="417" t="s">
        <v>606</v>
      </c>
      <c r="Q20" s="417"/>
      <c r="R20" s="416"/>
    </row>
    <row r="21" spans="1:18" x14ac:dyDescent="0.3">
      <c r="A21" s="429">
        <f>SUBTOTAL(3,$N$9:N21)</f>
        <v>4</v>
      </c>
      <c r="B21" s="430" t="s">
        <v>612</v>
      </c>
      <c r="C21" s="430" t="s">
        <v>174</v>
      </c>
      <c r="D21" s="431">
        <f>VLOOKUP($B21,'[201]TH theo CĐT'!$B$8:$D$111,3,0)</f>
        <v>11245945000</v>
      </c>
      <c r="E21" s="431"/>
      <c r="F21" s="431"/>
      <c r="G21" s="431">
        <f>+VLOOKUP($B21,'[201]TH theo CĐT'!$B$8:$G$111,6,0)</f>
        <v>4945565100</v>
      </c>
      <c r="H21" s="431">
        <v>11522385700</v>
      </c>
      <c r="I21" s="431">
        <v>0</v>
      </c>
      <c r="J21" s="431">
        <v>0</v>
      </c>
      <c r="K21" s="431">
        <v>0</v>
      </c>
      <c r="L21" s="431">
        <f t="shared" si="2"/>
        <v>6300379900</v>
      </c>
      <c r="M21" s="432">
        <v>0</v>
      </c>
      <c r="N21" s="435">
        <f t="shared" si="3"/>
        <v>0.43976429726448069</v>
      </c>
      <c r="O21" s="417"/>
      <c r="Q21" s="417"/>
      <c r="R21" s="416"/>
    </row>
    <row r="22" spans="1:18" x14ac:dyDescent="0.3">
      <c r="A22" s="429">
        <f>SUBTOTAL(3,$N$9:N22)</f>
        <v>5</v>
      </c>
      <c r="B22" s="430" t="s">
        <v>172</v>
      </c>
      <c r="C22" s="430" t="s">
        <v>170</v>
      </c>
      <c r="D22" s="431">
        <f>VLOOKUP($B22,'[201]TH theo CĐT'!$B$8:$D$111,3,0)</f>
        <v>476098105000</v>
      </c>
      <c r="E22" s="431"/>
      <c r="F22" s="431"/>
      <c r="G22" s="431">
        <f>+VLOOKUP($B22,'[201]TH theo CĐT'!$B$8:$G$111,6,0)</f>
        <v>200113339000</v>
      </c>
      <c r="H22" s="431">
        <v>283392000</v>
      </c>
      <c r="I22" s="431">
        <v>0</v>
      </c>
      <c r="J22" s="431">
        <v>0</v>
      </c>
      <c r="K22" s="431">
        <v>0</v>
      </c>
      <c r="L22" s="431">
        <f t="shared" si="2"/>
        <v>275984766000</v>
      </c>
      <c r="M22" s="432">
        <v>0</v>
      </c>
      <c r="N22" s="433">
        <f t="shared" si="3"/>
        <v>0.42031954527523274</v>
      </c>
      <c r="O22" s="417"/>
      <c r="Q22" s="417"/>
      <c r="R22" s="416"/>
    </row>
    <row r="23" spans="1:18" x14ac:dyDescent="0.3">
      <c r="A23" s="429">
        <f>SUBTOTAL(3,$N$9:N23)</f>
        <v>6</v>
      </c>
      <c r="B23" s="430" t="s">
        <v>169</v>
      </c>
      <c r="C23" s="430">
        <v>1004114</v>
      </c>
      <c r="D23" s="431">
        <f>VLOOKUP($B23,'[201]TH theo CĐT'!$B$8:$D$111,3,0)</f>
        <v>2850000000</v>
      </c>
      <c r="E23" s="431"/>
      <c r="F23" s="431"/>
      <c r="G23" s="431">
        <f>+VLOOKUP($B23,'[201]TH theo CĐT'!$B$8:$G$111,6,0)</f>
        <v>542082200</v>
      </c>
      <c r="H23" s="431">
        <v>8977550700</v>
      </c>
      <c r="I23" s="431">
        <v>0</v>
      </c>
      <c r="J23" s="431">
        <v>0</v>
      </c>
      <c r="K23" s="431">
        <v>0</v>
      </c>
      <c r="L23" s="431">
        <f t="shared" si="2"/>
        <v>2307917800</v>
      </c>
      <c r="M23" s="432">
        <v>0</v>
      </c>
      <c r="N23" s="433">
        <f t="shared" si="3"/>
        <v>0.19020428070175438</v>
      </c>
      <c r="O23" s="417"/>
      <c r="Q23" s="417"/>
      <c r="R23" s="416"/>
    </row>
    <row r="24" spans="1:18" x14ac:dyDescent="0.3">
      <c r="A24" s="429">
        <f>SUBTOTAL(3,$N$9:N24)</f>
        <v>7</v>
      </c>
      <c r="B24" s="430" t="s">
        <v>188</v>
      </c>
      <c r="C24" s="430" t="s">
        <v>186</v>
      </c>
      <c r="D24" s="431">
        <f>VLOOKUP($B24,'[201]TH theo CĐT'!$B$8:$D$111,3,0)</f>
        <v>982065449000</v>
      </c>
      <c r="E24" s="431"/>
      <c r="F24" s="431"/>
      <c r="G24" s="431">
        <f>+VLOOKUP($B24,'[201]TH theo CĐT'!$B$8:$G$111,6,0)</f>
        <v>371658603000</v>
      </c>
      <c r="H24" s="431">
        <v>6082277100</v>
      </c>
      <c r="I24" s="431">
        <v>4082277100</v>
      </c>
      <c r="J24" s="431">
        <v>7032043900</v>
      </c>
      <c r="K24" s="431">
        <v>7032043900</v>
      </c>
      <c r="L24" s="431">
        <f t="shared" si="2"/>
        <v>610406846000</v>
      </c>
      <c r="M24" s="432">
        <v>25915126682</v>
      </c>
      <c r="N24" s="435">
        <f t="shared" si="3"/>
        <v>0.37844585956918236</v>
      </c>
      <c r="O24" s="417" t="s">
        <v>606</v>
      </c>
      <c r="Q24" s="417"/>
      <c r="R24" s="416"/>
    </row>
    <row r="25" spans="1:18" hidden="1" x14ac:dyDescent="0.3">
      <c r="A25" s="429">
        <f>SUBTOTAL(3,$N$9:N25)</f>
        <v>7</v>
      </c>
      <c r="B25" s="430" t="s">
        <v>613</v>
      </c>
      <c r="C25" s="430" t="s">
        <v>178</v>
      </c>
      <c r="D25" s="431">
        <f>VLOOKUP($B25,'[201]TH theo CĐT'!$B$8:$D$111,3,0)</f>
        <v>72110510500</v>
      </c>
      <c r="E25" s="431"/>
      <c r="F25" s="431"/>
      <c r="G25" s="431">
        <f>+VLOOKUP($B25,'[201]TH theo CĐT'!$B$8:$G$111,6,0)</f>
        <v>37647890709</v>
      </c>
      <c r="H25" s="431">
        <v>269580000</v>
      </c>
      <c r="I25" s="431">
        <v>0</v>
      </c>
      <c r="J25" s="431">
        <v>1788978000</v>
      </c>
      <c r="K25" s="431">
        <v>0</v>
      </c>
      <c r="L25" s="431">
        <f t="shared" si="2"/>
        <v>34462619791</v>
      </c>
      <c r="M25" s="432">
        <v>0</v>
      </c>
      <c r="N25" s="435">
        <f t="shared" si="3"/>
        <v>0.52208603777669826</v>
      </c>
      <c r="O25" s="417"/>
      <c r="Q25" s="417"/>
      <c r="R25" s="416"/>
    </row>
    <row r="26" spans="1:18" hidden="1" x14ac:dyDescent="0.3">
      <c r="A26" s="429">
        <f>SUBTOTAL(3,$N$9:N26)</f>
        <v>7</v>
      </c>
      <c r="B26" s="430" t="s">
        <v>191</v>
      </c>
      <c r="C26" s="430"/>
      <c r="D26" s="431">
        <f>VLOOKUP($B26,'[201]TH theo CĐT'!$B$8:$D$111,3,0)</f>
        <v>27604195000</v>
      </c>
      <c r="E26" s="431"/>
      <c r="F26" s="431"/>
      <c r="G26" s="431">
        <f>+VLOOKUP($B26,'[201]TH theo CĐT'!$B$8:$G$111,6,0)</f>
        <v>15840000000</v>
      </c>
      <c r="H26" s="431">
        <v>19976706400</v>
      </c>
      <c r="I26" s="431">
        <v>0</v>
      </c>
      <c r="J26" s="431">
        <v>23293600</v>
      </c>
      <c r="K26" s="431">
        <v>0</v>
      </c>
      <c r="L26" s="431">
        <f t="shared" si="2"/>
        <v>11764195000</v>
      </c>
      <c r="M26" s="432">
        <v>0</v>
      </c>
      <c r="N26" s="435">
        <f t="shared" si="3"/>
        <v>0.5738258261108502</v>
      </c>
      <c r="O26" s="417" t="s">
        <v>606</v>
      </c>
      <c r="Q26" s="417"/>
      <c r="R26" s="416"/>
    </row>
    <row r="27" spans="1:18" x14ac:dyDescent="0.3">
      <c r="A27" s="429">
        <f>SUBTOTAL(3,$N$9:N27)</f>
        <v>8</v>
      </c>
      <c r="B27" s="430" t="s">
        <v>614</v>
      </c>
      <c r="C27" s="430" t="s">
        <v>167</v>
      </c>
      <c r="D27" s="431">
        <f>VLOOKUP($B27,'[201]TH theo CĐT'!$B$8:$D$111,3,0)</f>
        <v>36800000000</v>
      </c>
      <c r="E27" s="431"/>
      <c r="F27" s="431"/>
      <c r="G27" s="431">
        <f>+VLOOKUP($B27,'[201]TH theo CĐT'!$B$8:$G$111,6,0)</f>
        <v>13447243000</v>
      </c>
      <c r="H27" s="431">
        <v>6856607000</v>
      </c>
      <c r="I27" s="431">
        <v>0</v>
      </c>
      <c r="J27" s="431">
        <v>42238600000</v>
      </c>
      <c r="K27" s="431">
        <v>0</v>
      </c>
      <c r="L27" s="431">
        <f t="shared" si="2"/>
        <v>23352757000</v>
      </c>
      <c r="M27" s="432">
        <v>0</v>
      </c>
      <c r="N27" s="433">
        <f t="shared" si="3"/>
        <v>0.36541421195652174</v>
      </c>
      <c r="O27" s="417" t="s">
        <v>606</v>
      </c>
      <c r="Q27" s="417"/>
      <c r="R27" s="416"/>
    </row>
    <row r="28" spans="1:18" x14ac:dyDescent="0.3">
      <c r="A28" s="429">
        <f>SUBTOTAL(3,$N$9:N28)</f>
        <v>9</v>
      </c>
      <c r="B28" s="430" t="s">
        <v>615</v>
      </c>
      <c r="C28" s="434" t="s">
        <v>159</v>
      </c>
      <c r="D28" s="431">
        <f>VLOOKUP($B28,'[201]TH theo CĐT'!$B$8:$D$111,3,0)</f>
        <v>39049266400</v>
      </c>
      <c r="E28" s="431"/>
      <c r="F28" s="431"/>
      <c r="G28" s="431">
        <f>+VLOOKUP($B28,'[201]TH theo CĐT'!$B$8:$G$111,6,0)</f>
        <v>11367202025</v>
      </c>
      <c r="H28" s="431">
        <v>2338231000</v>
      </c>
      <c r="I28" s="431">
        <v>0</v>
      </c>
      <c r="J28" s="431">
        <v>0</v>
      </c>
      <c r="K28" s="431">
        <v>0</v>
      </c>
      <c r="L28" s="431">
        <f t="shared" si="2"/>
        <v>27682064375</v>
      </c>
      <c r="M28" s="432">
        <v>0</v>
      </c>
      <c r="N28" s="435">
        <f t="shared" si="3"/>
        <v>0.29109899040254439</v>
      </c>
      <c r="O28" s="417"/>
      <c r="Q28" s="417"/>
      <c r="R28" s="416"/>
    </row>
    <row r="29" spans="1:18" hidden="1" x14ac:dyDescent="0.3">
      <c r="A29" s="429">
        <f>SUBTOTAL(3,$N$9:N29)</f>
        <v>9</v>
      </c>
      <c r="B29" s="430" t="s">
        <v>171</v>
      </c>
      <c r="C29" s="434"/>
      <c r="D29" s="431">
        <f>VLOOKUP($B29,'[201]TH theo CĐT'!$B$8:$D$111,3,0)</f>
        <v>1354103000</v>
      </c>
      <c r="E29" s="431"/>
      <c r="F29" s="431"/>
      <c r="G29" s="431">
        <f>+VLOOKUP($B29,'[201]TH theo CĐT'!$B$8:$G$111,6,0)</f>
        <v>0</v>
      </c>
      <c r="H29" s="431">
        <v>335635000</v>
      </c>
      <c r="I29" s="431">
        <v>0</v>
      </c>
      <c r="J29" s="431">
        <v>0</v>
      </c>
      <c r="K29" s="431">
        <v>0</v>
      </c>
      <c r="L29" s="431">
        <f t="shared" si="2"/>
        <v>1354103000</v>
      </c>
      <c r="M29" s="432">
        <v>0</v>
      </c>
      <c r="N29" s="433">
        <f t="shared" si="3"/>
        <v>0</v>
      </c>
      <c r="O29" s="417" t="s">
        <v>606</v>
      </c>
      <c r="P29" s="409" t="s">
        <v>616</v>
      </c>
      <c r="Q29" s="417"/>
      <c r="R29" s="416"/>
    </row>
    <row r="30" spans="1:18" x14ac:dyDescent="0.3">
      <c r="A30" s="429">
        <f>SUBTOTAL(3,$N$9:N30)</f>
        <v>10</v>
      </c>
      <c r="B30" s="430" t="s">
        <v>175</v>
      </c>
      <c r="C30" s="430" t="s">
        <v>182</v>
      </c>
      <c r="D30" s="431">
        <f>VLOOKUP($B30,'[201]TH theo CĐT'!$B$8:$D$111,3,0)</f>
        <v>4983000000</v>
      </c>
      <c r="E30" s="431"/>
      <c r="F30" s="431"/>
      <c r="G30" s="431">
        <f>+VLOOKUP($B30,'[201]TH theo CĐT'!$B$8:$G$111,6,0)</f>
        <v>519898400</v>
      </c>
      <c r="H30" s="431">
        <v>16095467000</v>
      </c>
      <c r="I30" s="431">
        <v>0</v>
      </c>
      <c r="J30" s="431">
        <v>400000000</v>
      </c>
      <c r="K30" s="431">
        <v>0</v>
      </c>
      <c r="L30" s="431">
        <f t="shared" si="2"/>
        <v>4463101600</v>
      </c>
      <c r="M30" s="432">
        <v>7201810000</v>
      </c>
      <c r="N30" s="433">
        <f t="shared" si="3"/>
        <v>0.10433441701786073</v>
      </c>
      <c r="O30" s="417" t="s">
        <v>606</v>
      </c>
      <c r="P30" s="409" t="s">
        <v>617</v>
      </c>
      <c r="Q30" s="417"/>
      <c r="R30" s="416"/>
    </row>
    <row r="31" spans="1:18" hidden="1" x14ac:dyDescent="0.3">
      <c r="A31" s="429">
        <f>SUBTOTAL(3,$N$9:N31)</f>
        <v>10</v>
      </c>
      <c r="B31" s="430" t="s">
        <v>618</v>
      </c>
      <c r="C31" s="434" t="s">
        <v>176</v>
      </c>
      <c r="D31" s="431">
        <f>VLOOKUP($B31,'[201]TH theo CĐT'!$B$8:$D$111,3,0)</f>
        <v>4000000000</v>
      </c>
      <c r="E31" s="431"/>
      <c r="F31" s="431"/>
      <c r="G31" s="431">
        <f>+VLOOKUP($B31,'[201]TH theo CĐT'!$B$8:$G$111,6,0)</f>
        <v>1894537000</v>
      </c>
      <c r="H31" s="431">
        <v>4052022000</v>
      </c>
      <c r="I31" s="431">
        <v>0</v>
      </c>
      <c r="J31" s="431">
        <v>1986071300</v>
      </c>
      <c r="K31" s="431">
        <v>0</v>
      </c>
      <c r="L31" s="431">
        <f t="shared" si="2"/>
        <v>2105463000</v>
      </c>
      <c r="M31" s="432">
        <v>0</v>
      </c>
      <c r="N31" s="433">
        <f t="shared" si="3"/>
        <v>0.47363424999999998</v>
      </c>
      <c r="O31" s="417" t="s">
        <v>606</v>
      </c>
      <c r="P31" s="409" t="s">
        <v>619</v>
      </c>
      <c r="Q31" s="417"/>
      <c r="R31" s="416"/>
    </row>
    <row r="32" spans="1:18" hidden="1" x14ac:dyDescent="0.3">
      <c r="A32" s="429">
        <f>SUBTOTAL(3,$N$9:N32)</f>
        <v>10</v>
      </c>
      <c r="B32" s="430" t="s">
        <v>163</v>
      </c>
      <c r="C32" s="434"/>
      <c r="D32" s="431">
        <f>VLOOKUP($B32,'[201]TH theo CĐT'!$B$8:$D$111,3,0)</f>
        <v>50000000</v>
      </c>
      <c r="E32" s="431"/>
      <c r="F32" s="431"/>
      <c r="G32" s="431">
        <f>+VLOOKUP($B32,'[201]TH theo CĐT'!$B$8:$G$111,6,0)</f>
        <v>50000000</v>
      </c>
      <c r="H32" s="431"/>
      <c r="I32" s="431"/>
      <c r="J32" s="431"/>
      <c r="K32" s="431"/>
      <c r="L32" s="431">
        <f t="shared" si="2"/>
        <v>0</v>
      </c>
      <c r="M32" s="432"/>
      <c r="N32" s="433">
        <f t="shared" si="3"/>
        <v>1</v>
      </c>
      <c r="O32" s="417"/>
      <c r="Q32" s="417"/>
      <c r="R32" s="416"/>
    </row>
    <row r="33" spans="1:18" hidden="1" x14ac:dyDescent="0.3">
      <c r="A33" s="429">
        <f>SUBTOTAL(3,$N$9:N33)</f>
        <v>10</v>
      </c>
      <c r="B33" s="430" t="s">
        <v>620</v>
      </c>
      <c r="C33" s="434" t="s">
        <v>162</v>
      </c>
      <c r="D33" s="431">
        <f>VLOOKUP($B33,'[201]TH theo CĐT'!$B$8:$D$111,3,0)</f>
        <v>5800000000</v>
      </c>
      <c r="E33" s="431"/>
      <c r="F33" s="431"/>
      <c r="G33" s="431">
        <f>+VLOOKUP($B33,'[201]TH theo CĐT'!$B$8:$G$111,6,0)</f>
        <v>4748757200</v>
      </c>
      <c r="H33" s="431">
        <v>3055074600</v>
      </c>
      <c r="I33" s="431">
        <v>0</v>
      </c>
      <c r="J33" s="431">
        <v>0</v>
      </c>
      <c r="K33" s="431">
        <v>0</v>
      </c>
      <c r="L33" s="431">
        <f t="shared" si="2"/>
        <v>1051242800</v>
      </c>
      <c r="M33" s="432">
        <v>0</v>
      </c>
      <c r="N33" s="433">
        <f t="shared" si="3"/>
        <v>0.81875124137931032</v>
      </c>
      <c r="O33" s="417"/>
      <c r="Q33" s="417"/>
      <c r="R33" s="416"/>
    </row>
    <row r="34" spans="1:18" x14ac:dyDescent="0.3">
      <c r="A34" s="429">
        <f>SUBTOTAL(3,$N$9:N34)</f>
        <v>11</v>
      </c>
      <c r="B34" s="430" t="s">
        <v>164</v>
      </c>
      <c r="C34" s="430" t="s">
        <v>168</v>
      </c>
      <c r="D34" s="431">
        <f>VLOOKUP($B34,'[201]TH theo CĐT'!$B$8:$D$111,3,0)</f>
        <v>30300060500</v>
      </c>
      <c r="E34" s="431"/>
      <c r="F34" s="431"/>
      <c r="G34" s="431">
        <f>+VLOOKUP($B34,'[201]TH theo CĐT'!$B$8:$G$111,6,0)</f>
        <v>7126465801</v>
      </c>
      <c r="H34" s="431">
        <v>2600000000</v>
      </c>
      <c r="I34" s="431">
        <v>0</v>
      </c>
      <c r="J34" s="431">
        <v>0</v>
      </c>
      <c r="K34" s="431">
        <v>0</v>
      </c>
      <c r="L34" s="431">
        <f t="shared" si="2"/>
        <v>23173594699</v>
      </c>
      <c r="M34" s="432">
        <v>0</v>
      </c>
      <c r="N34" s="433">
        <f t="shared" si="3"/>
        <v>0.23519642150549502</v>
      </c>
      <c r="O34" s="417"/>
      <c r="Q34" s="417"/>
      <c r="R34" s="416"/>
    </row>
    <row r="35" spans="1:18" hidden="1" x14ac:dyDescent="0.3">
      <c r="A35" s="429">
        <f>SUBTOTAL(3,$N$9:N35)</f>
        <v>11</v>
      </c>
      <c r="B35" s="430" t="s">
        <v>192</v>
      </c>
      <c r="C35" s="430" t="s">
        <v>190</v>
      </c>
      <c r="D35" s="431">
        <f>VLOOKUP($B35,'[201]TH theo CĐT'!$B$8:$D$111,3,0)</f>
        <v>2500000000</v>
      </c>
      <c r="E35" s="431"/>
      <c r="F35" s="431"/>
      <c r="G35" s="431">
        <f>+VLOOKUP($B35,'[201]TH theo CĐT'!$B$8:$G$111,6,0)</f>
        <v>0</v>
      </c>
      <c r="H35" s="431">
        <v>174131000</v>
      </c>
      <c r="I35" s="431">
        <v>0</v>
      </c>
      <c r="J35" s="431">
        <v>0</v>
      </c>
      <c r="K35" s="431">
        <v>0</v>
      </c>
      <c r="L35" s="431">
        <f t="shared" si="2"/>
        <v>2500000000</v>
      </c>
      <c r="M35" s="432">
        <v>0</v>
      </c>
      <c r="N35" s="433">
        <f t="shared" si="3"/>
        <v>0</v>
      </c>
      <c r="O35" s="417"/>
      <c r="Q35" s="417"/>
      <c r="R35" s="416"/>
    </row>
    <row r="36" spans="1:18" hidden="1" x14ac:dyDescent="0.3">
      <c r="A36" s="429">
        <f>SUBTOTAL(3,$N$9:N36)</f>
        <v>11</v>
      </c>
      <c r="B36" s="430" t="s">
        <v>621</v>
      </c>
      <c r="C36" s="430" t="s">
        <v>189</v>
      </c>
      <c r="D36" s="431">
        <f>VLOOKUP($B36,'[201]TH theo CĐT'!$B$8:$D$111,3,0)</f>
        <v>5242000000</v>
      </c>
      <c r="E36" s="431"/>
      <c r="F36" s="431"/>
      <c r="G36" s="431">
        <f>+VLOOKUP($B36,'[201]TH theo CĐT'!$B$8:$G$111,6,0)</f>
        <v>0</v>
      </c>
      <c r="H36" s="431">
        <v>45822222000</v>
      </c>
      <c r="I36" s="431">
        <v>0</v>
      </c>
      <c r="J36" s="431">
        <v>14113747800</v>
      </c>
      <c r="K36" s="431">
        <v>0</v>
      </c>
      <c r="L36" s="431">
        <f t="shared" si="2"/>
        <v>5242000000</v>
      </c>
      <c r="M36" s="432">
        <v>0</v>
      </c>
      <c r="N36" s="433">
        <f t="shared" si="3"/>
        <v>0</v>
      </c>
      <c r="O36" s="417"/>
    </row>
    <row r="37" spans="1:18" hidden="1" x14ac:dyDescent="0.3">
      <c r="A37" s="429">
        <f>SUBTOTAL(3,$N$9:N37)</f>
        <v>11</v>
      </c>
      <c r="B37" s="434" t="s">
        <v>160</v>
      </c>
      <c r="C37" s="434"/>
      <c r="D37" s="431">
        <f>VLOOKUP($B37,'[201]TH theo CĐT'!$B$8:$D$111,3,0)</f>
        <v>3369257000</v>
      </c>
      <c r="E37" s="431"/>
      <c r="F37" s="431"/>
      <c r="G37" s="431">
        <f>+VLOOKUP($B37,'[201]TH theo CĐT'!$B$8:$G$111,6,0)</f>
        <v>2894747500</v>
      </c>
      <c r="H37" s="431"/>
      <c r="I37" s="431"/>
      <c r="J37" s="431"/>
      <c r="K37" s="431"/>
      <c r="L37" s="431">
        <f t="shared" si="2"/>
        <v>474509500</v>
      </c>
      <c r="M37" s="432"/>
      <c r="N37" s="433">
        <f t="shared" si="3"/>
        <v>0.85916494348754047</v>
      </c>
      <c r="O37" s="417"/>
    </row>
    <row r="38" spans="1:18" x14ac:dyDescent="0.3">
      <c r="A38" s="429">
        <f>SUBTOTAL(3,$N$9:N38)</f>
        <v>12</v>
      </c>
      <c r="B38" s="436" t="s">
        <v>622</v>
      </c>
      <c r="C38" s="436"/>
      <c r="D38" s="431">
        <f>VLOOKUP($B38,'[201]TH theo CĐT'!$B$8:$D$111,3,0)</f>
        <v>2684636000</v>
      </c>
      <c r="E38" s="436"/>
      <c r="F38" s="436"/>
      <c r="G38" s="431">
        <f>+VLOOKUP($B38,'[201]TH theo CĐT'!$B$8:$G$111,6,0)</f>
        <v>0</v>
      </c>
      <c r="H38" s="436"/>
      <c r="I38" s="437"/>
      <c r="J38" s="436"/>
      <c r="K38" s="437"/>
      <c r="L38" s="431">
        <f t="shared" si="2"/>
        <v>2684636000</v>
      </c>
      <c r="M38" s="436"/>
      <c r="N38" s="433">
        <f t="shared" si="3"/>
        <v>0</v>
      </c>
    </row>
  </sheetData>
  <autoFilter ref="A8:O37">
    <filterColumn colId="13">
      <customFilters and="1">
        <customFilter operator="greaterThan" val="0"/>
        <customFilter operator="lessThan" val="45"/>
      </customFilters>
    </filterColumn>
  </autoFilter>
  <mergeCells count="17">
    <mergeCell ref="A1:N1"/>
    <mergeCell ref="A2:N2"/>
    <mergeCell ref="L4:N4"/>
    <mergeCell ref="A5:A6"/>
    <mergeCell ref="B5:B6"/>
    <mergeCell ref="C5:C6"/>
    <mergeCell ref="D5:D6"/>
    <mergeCell ref="E5:F5"/>
    <mergeCell ref="G5:G6"/>
    <mergeCell ref="H5:H6"/>
    <mergeCell ref="O5:O6"/>
    <mergeCell ref="I5:I6"/>
    <mergeCell ref="J5:J6"/>
    <mergeCell ref="K5:K6"/>
    <mergeCell ref="L5:L6"/>
    <mergeCell ref="M5:M6"/>
    <mergeCell ref="N5:N6"/>
  </mergeCells>
  <printOptions horizontalCentered="1"/>
  <pageMargins left="0.196850393700787" right="0.196850393700787" top="0.196850393700787" bottom="0.196850393700787" header="0.31496062992126" footer="0.31496062992126"/>
  <pageSetup paperSize="8" scale="12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Q65"/>
  <sheetViews>
    <sheetView view="pageBreakPreview" zoomScale="55" zoomScaleNormal="85" zoomScaleSheetLayoutView="55" workbookViewId="0">
      <pane xSplit="3" ySplit="9" topLeftCell="D10" activePane="bottomRight" state="frozen"/>
      <selection activeCell="K42" sqref="K42"/>
      <selection pane="topRight" activeCell="K42" sqref="K42"/>
      <selection pane="bottomLeft" activeCell="K42" sqref="K42"/>
      <selection pane="bottomRight" activeCell="K42" sqref="K42"/>
    </sheetView>
  </sheetViews>
  <sheetFormatPr defaultColWidth="9.109375" defaultRowHeight="18" x14ac:dyDescent="0.35"/>
  <cols>
    <col min="1" max="1" width="5.77734375" style="384" customWidth="1"/>
    <col min="2" max="2" width="10.21875" style="384" hidden="1" customWidth="1"/>
    <col min="3" max="3" width="20.44140625" style="384" customWidth="1"/>
    <col min="4" max="4" width="14.21875" style="384" customWidth="1"/>
    <col min="5" max="5" width="13.33203125" style="384" customWidth="1"/>
    <col min="6" max="6" width="12.88671875" style="384" customWidth="1"/>
    <col min="7" max="7" width="10" style="384" customWidth="1"/>
    <col min="8" max="8" width="11.77734375" style="384" customWidth="1"/>
    <col min="9" max="9" width="14.77734375" style="384" hidden="1" customWidth="1"/>
    <col min="10" max="10" width="11.109375" style="384" customWidth="1"/>
    <col min="11" max="11" width="13.33203125" style="384" customWidth="1"/>
    <col min="12" max="12" width="12" style="384" customWidth="1"/>
    <col min="13" max="13" width="13" style="384" customWidth="1"/>
    <col min="14" max="14" width="14.77734375" style="384" hidden="1" customWidth="1"/>
    <col min="15" max="15" width="15.33203125" style="384" customWidth="1"/>
    <col min="16" max="16" width="14.33203125" style="384" customWidth="1"/>
    <col min="17" max="18" width="17.44140625" style="384" hidden="1" customWidth="1"/>
    <col min="19" max="19" width="20.77734375" style="384" hidden="1" customWidth="1"/>
    <col min="20" max="20" width="15.33203125" style="384" hidden="1" customWidth="1"/>
    <col min="21" max="21" width="20.77734375" style="384" hidden="1" customWidth="1"/>
    <col min="22" max="22" width="12.44140625" style="384" customWidth="1"/>
    <col min="23" max="23" width="15.77734375" style="384" customWidth="1"/>
    <col min="24" max="24" width="15.44140625" style="384" customWidth="1"/>
    <col min="25" max="25" width="14.33203125" style="384" customWidth="1"/>
    <col min="26" max="27" width="17.44140625" style="384" hidden="1" customWidth="1"/>
    <col min="28" max="28" width="20.77734375" style="384" hidden="1" customWidth="1"/>
    <col min="29" max="29" width="15.33203125" style="384" hidden="1" customWidth="1"/>
    <col min="30" max="30" width="20.77734375" style="384" hidden="1" customWidth="1"/>
    <col min="31" max="31" width="12.33203125" style="384" customWidth="1"/>
    <col min="32" max="32" width="14.77734375" style="384" customWidth="1"/>
    <col min="33" max="33" width="14.77734375" style="384" hidden="1" customWidth="1"/>
    <col min="34" max="35" width="12.109375" style="384" customWidth="1"/>
    <col min="36" max="36" width="15.109375" style="384" customWidth="1"/>
    <col min="37" max="37" width="17.21875" style="384" customWidth="1"/>
    <col min="38" max="39" width="14.109375" style="384" customWidth="1"/>
    <col min="40" max="40" width="14.44140625" style="384" customWidth="1"/>
    <col min="41" max="41" width="9.109375" style="384"/>
    <col min="42" max="43" width="12.21875" style="384" bestFit="1" customWidth="1"/>
    <col min="44" max="16384" width="9.109375" style="384"/>
  </cols>
  <sheetData>
    <row r="1" spans="1:43" x14ac:dyDescent="0.35">
      <c r="A1" s="624" t="s">
        <v>624</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385"/>
      <c r="AK1" s="385"/>
      <c r="AL1" s="385"/>
      <c r="AM1" s="385"/>
      <c r="AN1" s="385"/>
    </row>
    <row r="2" spans="1:43" x14ac:dyDescent="0.35">
      <c r="A2" s="625" t="s">
        <v>654</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386"/>
      <c r="AK2" s="386"/>
      <c r="AL2" s="386"/>
      <c r="AM2" s="386"/>
      <c r="AN2" s="386"/>
    </row>
    <row r="3" spans="1:43" x14ac:dyDescent="0.35">
      <c r="A3" s="625" t="s">
        <v>930</v>
      </c>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386"/>
      <c r="AK3" s="386"/>
      <c r="AL3" s="386"/>
      <c r="AM3" s="386"/>
      <c r="AN3" s="386"/>
    </row>
    <row r="4" spans="1:43" ht="25.5" customHeight="1" x14ac:dyDescent="0.35">
      <c r="A4" s="387"/>
      <c r="B4" s="387"/>
      <c r="C4" s="387"/>
      <c r="D4" s="387"/>
      <c r="E4" s="387"/>
      <c r="F4" s="387"/>
      <c r="G4" s="387"/>
      <c r="H4" s="387"/>
      <c r="I4" s="387"/>
      <c r="J4" s="387"/>
      <c r="K4" s="387"/>
      <c r="L4" s="387"/>
      <c r="M4" s="387"/>
      <c r="N4" s="387"/>
      <c r="O4" s="626"/>
      <c r="P4" s="626"/>
      <c r="Q4" s="626"/>
      <c r="R4" s="626"/>
      <c r="S4" s="626"/>
      <c r="T4" s="626"/>
      <c r="U4" s="626"/>
      <c r="V4" s="626"/>
      <c r="W4" s="626"/>
      <c r="X4" s="626"/>
      <c r="AF4" s="626" t="s">
        <v>534</v>
      </c>
      <c r="AG4" s="626"/>
      <c r="AH4" s="626"/>
      <c r="AI4" s="626"/>
      <c r="AJ4" s="626" t="s">
        <v>534</v>
      </c>
      <c r="AK4" s="626"/>
      <c r="AL4" s="626"/>
      <c r="AM4" s="626"/>
      <c r="AN4" s="626"/>
    </row>
    <row r="5" spans="1:43" ht="59.25" customHeight="1" x14ac:dyDescent="0.35">
      <c r="A5" s="627" t="s">
        <v>111</v>
      </c>
      <c r="B5" s="628" t="s">
        <v>558</v>
      </c>
      <c r="C5" s="628" t="s">
        <v>558</v>
      </c>
      <c r="D5" s="619" t="s">
        <v>658</v>
      </c>
      <c r="E5" s="622" t="s">
        <v>144</v>
      </c>
      <c r="F5" s="623"/>
      <c r="G5" s="623"/>
      <c r="H5" s="623"/>
      <c r="I5" s="623"/>
      <c r="J5" s="623"/>
      <c r="K5" s="623"/>
      <c r="L5" s="623"/>
      <c r="M5" s="623"/>
      <c r="N5" s="459"/>
      <c r="O5" s="628" t="s">
        <v>559</v>
      </c>
      <c r="P5" s="629" t="s">
        <v>560</v>
      </c>
      <c r="Q5" s="630"/>
      <c r="R5" s="630"/>
      <c r="S5" s="630"/>
      <c r="T5" s="630"/>
      <c r="U5" s="630"/>
      <c r="V5" s="630"/>
      <c r="W5" s="631"/>
      <c r="X5" s="628" t="s">
        <v>561</v>
      </c>
      <c r="Y5" s="629" t="s">
        <v>560</v>
      </c>
      <c r="Z5" s="630"/>
      <c r="AA5" s="630"/>
      <c r="AB5" s="630"/>
      <c r="AC5" s="630"/>
      <c r="AD5" s="630"/>
      <c r="AE5" s="630"/>
      <c r="AF5" s="631"/>
      <c r="AG5" s="619" t="s">
        <v>662</v>
      </c>
      <c r="AH5" s="619" t="s">
        <v>562</v>
      </c>
      <c r="AI5" s="619" t="s">
        <v>563</v>
      </c>
      <c r="AJ5" s="622" t="s">
        <v>564</v>
      </c>
      <c r="AK5" s="632"/>
      <c r="AL5" s="628" t="s">
        <v>565</v>
      </c>
      <c r="AM5" s="628"/>
      <c r="AN5" s="628" t="s">
        <v>74</v>
      </c>
    </row>
    <row r="6" spans="1:43" ht="18.75" customHeight="1" x14ac:dyDescent="0.35">
      <c r="A6" s="628"/>
      <c r="B6" s="628"/>
      <c r="C6" s="628"/>
      <c r="D6" s="620"/>
      <c r="E6" s="628" t="s">
        <v>566</v>
      </c>
      <c r="F6" s="619" t="s">
        <v>567</v>
      </c>
      <c r="G6" s="619" t="s">
        <v>568</v>
      </c>
      <c r="H6" s="628" t="s">
        <v>569</v>
      </c>
      <c r="I6" s="619" t="s">
        <v>291</v>
      </c>
      <c r="J6" s="619" t="s">
        <v>570</v>
      </c>
      <c r="K6" s="619" t="s">
        <v>661</v>
      </c>
      <c r="L6" s="619" t="s">
        <v>659</v>
      </c>
      <c r="M6" s="619" t="s">
        <v>660</v>
      </c>
      <c r="N6" s="619" t="s">
        <v>571</v>
      </c>
      <c r="O6" s="628"/>
      <c r="P6" s="619" t="s">
        <v>566</v>
      </c>
      <c r="Q6" s="633" t="s">
        <v>560</v>
      </c>
      <c r="R6" s="634"/>
      <c r="S6" s="619" t="s">
        <v>567</v>
      </c>
      <c r="T6" s="619" t="s">
        <v>568</v>
      </c>
      <c r="U6" s="619" t="s">
        <v>572</v>
      </c>
      <c r="V6" s="619" t="s">
        <v>291</v>
      </c>
      <c r="W6" s="619" t="s">
        <v>573</v>
      </c>
      <c r="X6" s="628"/>
      <c r="Y6" s="619" t="s">
        <v>566</v>
      </c>
      <c r="Z6" s="633" t="s">
        <v>560</v>
      </c>
      <c r="AA6" s="634"/>
      <c r="AB6" s="619" t="s">
        <v>567</v>
      </c>
      <c r="AC6" s="619" t="s">
        <v>568</v>
      </c>
      <c r="AD6" s="619" t="s">
        <v>572</v>
      </c>
      <c r="AE6" s="619" t="s">
        <v>291</v>
      </c>
      <c r="AF6" s="619" t="s">
        <v>573</v>
      </c>
      <c r="AG6" s="620"/>
      <c r="AH6" s="620"/>
      <c r="AI6" s="620"/>
      <c r="AJ6" s="628" t="s">
        <v>574</v>
      </c>
      <c r="AK6" s="628" t="s">
        <v>575</v>
      </c>
      <c r="AL6" s="628" t="s">
        <v>574</v>
      </c>
      <c r="AM6" s="628" t="s">
        <v>575</v>
      </c>
      <c r="AN6" s="628"/>
    </row>
    <row r="7" spans="1:43" ht="232.5" customHeight="1" x14ac:dyDescent="0.35">
      <c r="A7" s="628"/>
      <c r="B7" s="628"/>
      <c r="C7" s="628"/>
      <c r="D7" s="621"/>
      <c r="E7" s="628"/>
      <c r="F7" s="621"/>
      <c r="G7" s="621"/>
      <c r="H7" s="628"/>
      <c r="I7" s="621"/>
      <c r="J7" s="621"/>
      <c r="K7" s="621"/>
      <c r="L7" s="621"/>
      <c r="M7" s="621"/>
      <c r="N7" s="621"/>
      <c r="O7" s="628"/>
      <c r="P7" s="621"/>
      <c r="Q7" s="388" t="s">
        <v>576</v>
      </c>
      <c r="R7" s="388" t="s">
        <v>577</v>
      </c>
      <c r="S7" s="621"/>
      <c r="T7" s="621"/>
      <c r="U7" s="621"/>
      <c r="V7" s="621"/>
      <c r="W7" s="621"/>
      <c r="X7" s="628"/>
      <c r="Y7" s="621"/>
      <c r="Z7" s="388" t="s">
        <v>576</v>
      </c>
      <c r="AA7" s="388" t="s">
        <v>577</v>
      </c>
      <c r="AB7" s="621"/>
      <c r="AC7" s="621"/>
      <c r="AD7" s="621"/>
      <c r="AE7" s="621"/>
      <c r="AF7" s="621"/>
      <c r="AG7" s="621"/>
      <c r="AH7" s="621"/>
      <c r="AI7" s="621"/>
      <c r="AJ7" s="628"/>
      <c r="AK7" s="628"/>
      <c r="AL7" s="628"/>
      <c r="AM7" s="628"/>
      <c r="AN7" s="628"/>
      <c r="AP7" s="389"/>
    </row>
    <row r="8" spans="1:43" ht="23.25" customHeight="1" x14ac:dyDescent="0.35">
      <c r="A8" s="390">
        <v>1</v>
      </c>
      <c r="B8" s="390"/>
      <c r="C8" s="390">
        <v>2</v>
      </c>
      <c r="D8" s="391">
        <v>3</v>
      </c>
      <c r="E8" s="391" t="s">
        <v>292</v>
      </c>
      <c r="F8" s="391"/>
      <c r="G8" s="391"/>
      <c r="H8" s="391" t="s">
        <v>293</v>
      </c>
      <c r="I8" s="390" t="s">
        <v>294</v>
      </c>
      <c r="J8" s="390"/>
      <c r="K8" s="390"/>
      <c r="L8" s="390"/>
      <c r="M8" s="390"/>
      <c r="N8" s="390"/>
      <c r="O8" s="391">
        <v>4</v>
      </c>
      <c r="P8" s="390" t="s">
        <v>295</v>
      </c>
      <c r="Q8" s="392" t="s">
        <v>295</v>
      </c>
      <c r="R8" s="392" t="s">
        <v>296</v>
      </c>
      <c r="S8" s="390">
        <v>5</v>
      </c>
      <c r="T8" s="390">
        <v>6</v>
      </c>
      <c r="U8" s="390">
        <v>7</v>
      </c>
      <c r="V8" s="390" t="s">
        <v>296</v>
      </c>
      <c r="W8" s="390" t="s">
        <v>297</v>
      </c>
      <c r="X8" s="391">
        <v>5</v>
      </c>
      <c r="Y8" s="390" t="s">
        <v>155</v>
      </c>
      <c r="Z8" s="392" t="s">
        <v>295</v>
      </c>
      <c r="AA8" s="392" t="s">
        <v>296</v>
      </c>
      <c r="AB8" s="390">
        <v>5</v>
      </c>
      <c r="AC8" s="390">
        <v>6</v>
      </c>
      <c r="AD8" s="390">
        <v>7</v>
      </c>
      <c r="AE8" s="390" t="s">
        <v>298</v>
      </c>
      <c r="AF8" s="390" t="s">
        <v>299</v>
      </c>
      <c r="AG8" s="390" t="s">
        <v>663</v>
      </c>
      <c r="AH8" s="390" t="s">
        <v>578</v>
      </c>
      <c r="AI8" s="390" t="s">
        <v>579</v>
      </c>
      <c r="AJ8" s="390" t="s">
        <v>580</v>
      </c>
      <c r="AK8" s="390" t="s">
        <v>581</v>
      </c>
      <c r="AL8" s="390" t="s">
        <v>582</v>
      </c>
      <c r="AM8" s="390" t="s">
        <v>583</v>
      </c>
      <c r="AN8" s="390">
        <v>12</v>
      </c>
    </row>
    <row r="9" spans="1:43" x14ac:dyDescent="0.35">
      <c r="A9" s="393"/>
      <c r="B9" s="393"/>
      <c r="C9" s="458" t="s">
        <v>38</v>
      </c>
      <c r="D9" s="394">
        <f>SUBTOTAL(9,D10:D17)</f>
        <v>3650511</v>
      </c>
      <c r="E9" s="394">
        <f>SUBTOTAL(9,E10:E17)</f>
        <v>2555740</v>
      </c>
      <c r="F9" s="394">
        <f t="shared" ref="F9:H9" si="0">SUBTOTAL(9,F10:F17)</f>
        <v>220000</v>
      </c>
      <c r="G9" s="394">
        <f t="shared" si="0"/>
        <v>8000</v>
      </c>
      <c r="H9" s="394">
        <f t="shared" si="0"/>
        <v>734872</v>
      </c>
      <c r="I9" s="394">
        <f>SUBTOTAL(9,I10:I17)</f>
        <v>0</v>
      </c>
      <c r="J9" s="394">
        <f>SUBTOTAL(9,J10:J17)</f>
        <v>53199</v>
      </c>
      <c r="K9" s="394">
        <f t="shared" ref="K9:M9" si="1">SUBTOTAL(9,K10:K17)</f>
        <v>26200</v>
      </c>
      <c r="L9" s="394">
        <f t="shared" si="1"/>
        <v>40000</v>
      </c>
      <c r="M9" s="394">
        <f t="shared" si="1"/>
        <v>12500</v>
      </c>
      <c r="N9" s="394">
        <f>SUBTOTAL(9,N10:N17)</f>
        <v>63028</v>
      </c>
      <c r="O9" s="394">
        <f>SUBTOTAL(9,O10:O17)</f>
        <v>2287523.2200710005</v>
      </c>
      <c r="P9" s="394">
        <f>SUBTOTAL(9,P10:P17)</f>
        <v>1032322.7212349998</v>
      </c>
      <c r="Q9" s="394"/>
      <c r="R9" s="394"/>
      <c r="S9" s="394"/>
      <c r="T9" s="394"/>
      <c r="U9" s="394"/>
      <c r="V9" s="394">
        <f>SUBTOTAL(9,V10:V17)</f>
        <v>146553.06619400001</v>
      </c>
      <c r="W9" s="394">
        <f>SUBTOTAL(9,W10:W17)</f>
        <v>1108647.432642</v>
      </c>
      <c r="X9" s="394">
        <f>SUBTOTAL(9,X10:X17)</f>
        <v>1616477.108972</v>
      </c>
      <c r="Y9" s="394">
        <f>SUBTOTAL(9,Y10:Y17)</f>
        <v>672808.70444100001</v>
      </c>
      <c r="Z9" s="394"/>
      <c r="AA9" s="394"/>
      <c r="AB9" s="394"/>
      <c r="AC9" s="394"/>
      <c r="AD9" s="394"/>
      <c r="AE9" s="394">
        <f>SUBTOTAL(9,AE10:AE17)</f>
        <v>78063.754650999996</v>
      </c>
      <c r="AF9" s="394">
        <f>SUBTOTAL(9,AF10:AF17)</f>
        <v>865604.64988000016</v>
      </c>
      <c r="AG9" s="394">
        <f>SUBTOTAL(9,AG10:AG17)</f>
        <v>2173147.0590674495</v>
      </c>
      <c r="AH9" s="395">
        <f t="shared" ref="AH9:AH17" si="2">+X9/D9%</f>
        <v>44.280844763157816</v>
      </c>
      <c r="AI9" s="395">
        <f t="shared" ref="AI9:AI17" si="3">+X9/O9%</f>
        <v>70.664948656644782</v>
      </c>
      <c r="AJ9" s="394">
        <f>SUBTOTAL(9,AJ10:AJ17)</f>
        <v>1509540.8461230001</v>
      </c>
      <c r="AK9" s="394">
        <f>SUBTOTAL(9,AK10:AK17)</f>
        <v>1523417.2787649999</v>
      </c>
      <c r="AL9" s="395">
        <f t="shared" ref="AL9:AL17" si="4">AJ9/D9%</f>
        <v>41.351494246230189</v>
      </c>
      <c r="AM9" s="396">
        <f t="shared" ref="AM9:AM17" si="5">+AK9/E9%</f>
        <v>59.607678354018788</v>
      </c>
      <c r="AN9" s="394"/>
    </row>
    <row r="10" spans="1:43" ht="40.5" customHeight="1" x14ac:dyDescent="0.35">
      <c r="A10" s="397">
        <f>SUBTOTAL(3,$AI$10:AI10)</f>
        <v>1</v>
      </c>
      <c r="B10" s="397" t="s">
        <v>584</v>
      </c>
      <c r="C10" s="398" t="s">
        <v>585</v>
      </c>
      <c r="D10" s="399">
        <f>+E10+F10+G10+H10+I10+J10+K10+L10+M10</f>
        <v>821771</v>
      </c>
      <c r="E10" s="400">
        <v>689940</v>
      </c>
      <c r="F10" s="400">
        <v>28600</v>
      </c>
      <c r="G10" s="400"/>
      <c r="H10" s="401">
        <f>15000+59000</f>
        <v>74000</v>
      </c>
      <c r="I10" s="400">
        <f>+V10</f>
        <v>0</v>
      </c>
      <c r="J10" s="400">
        <v>4531</v>
      </c>
      <c r="K10" s="400">
        <v>24700</v>
      </c>
      <c r="L10" s="400"/>
      <c r="M10" s="400"/>
      <c r="N10" s="400"/>
      <c r="O10" s="399">
        <f>VLOOKUP($B10,[202]Sheet1!$C$12:$J$36,8,0)</f>
        <v>178098.59990600002</v>
      </c>
      <c r="P10" s="400">
        <f>VLOOKUP($B10,'[203]24112023'!$A$3:$D$24,3,0)</f>
        <v>4412.3289999999997</v>
      </c>
      <c r="Q10" s="400"/>
      <c r="R10" s="400"/>
      <c r="S10" s="400"/>
      <c r="T10" s="400"/>
      <c r="U10" s="400"/>
      <c r="V10" s="399">
        <f>VLOOKUP($B10,[202]Sheet1!$C$12:$K$36,9,0)</f>
        <v>0</v>
      </c>
      <c r="W10" s="400">
        <f t="shared" ref="W10:W17" si="6">+O10-P10-V10</f>
        <v>173686.27090600002</v>
      </c>
      <c r="X10" s="399">
        <f>VLOOKUP($B10,[202]Sheet1!$C$12:$M$36,11,0)</f>
        <v>173458.60704600002</v>
      </c>
      <c r="Y10" s="400">
        <f>VLOOKUP($B10,'[203]24112023'!$A$3:$D$24,4,0)</f>
        <v>4412.3289999999997</v>
      </c>
      <c r="Z10" s="400"/>
      <c r="AA10" s="400"/>
      <c r="AB10" s="400"/>
      <c r="AC10" s="400"/>
      <c r="AD10" s="400"/>
      <c r="AE10" s="399">
        <f>VLOOKUP($B10,[202]Sheet1!$C$12:$N$36,12,0)</f>
        <v>0</v>
      </c>
      <c r="AF10" s="400">
        <f t="shared" ref="AF10:AF17" si="7">+X10-Y10-AE10</f>
        <v>169046.27804600002</v>
      </c>
      <c r="AG10" s="400">
        <f>O10*95%</f>
        <v>169193.6699107</v>
      </c>
      <c r="AH10" s="402">
        <f t="shared" si="2"/>
        <v>21.107900746801729</v>
      </c>
      <c r="AI10" s="402">
        <f t="shared" si="3"/>
        <v>97.394705594289348</v>
      </c>
      <c r="AJ10" s="400">
        <f t="shared" ref="AJ10:AJ17" si="8">+D10-P10-W10</f>
        <v>643672.40009399992</v>
      </c>
      <c r="AK10" s="400">
        <f t="shared" ref="AK10:AK17" si="9">+E10-P10</f>
        <v>685527.67099999997</v>
      </c>
      <c r="AL10" s="402">
        <f t="shared" si="4"/>
        <v>78.327465935643872</v>
      </c>
      <c r="AM10" s="403">
        <f t="shared" si="5"/>
        <v>99.360476418239273</v>
      </c>
      <c r="AN10" s="400"/>
      <c r="AQ10" s="389"/>
    </row>
    <row r="11" spans="1:43" ht="40.5" customHeight="1" x14ac:dyDescent="0.35">
      <c r="A11" s="397">
        <f>SUBTOTAL(3,$AI$10:AI11)</f>
        <v>2</v>
      </c>
      <c r="B11" s="397" t="s">
        <v>586</v>
      </c>
      <c r="C11" s="398" t="s">
        <v>587</v>
      </c>
      <c r="D11" s="399">
        <f t="shared" ref="D11:D17" si="10">+E11+F11+G11+H11+I11+J11+K11+L11+M11</f>
        <v>174661</v>
      </c>
      <c r="E11" s="400">
        <v>47000</v>
      </c>
      <c r="F11" s="400">
        <v>22000</v>
      </c>
      <c r="G11" s="400"/>
      <c r="H11" s="401">
        <f>22661+83000</f>
        <v>105661</v>
      </c>
      <c r="I11" s="400"/>
      <c r="J11" s="400"/>
      <c r="K11" s="400"/>
      <c r="L11" s="400"/>
      <c r="M11" s="400"/>
      <c r="N11" s="400"/>
      <c r="O11" s="399">
        <f>VLOOKUP($B11,[202]Sheet1!$C$12:$J$36,8,0)</f>
        <v>53900.427857999995</v>
      </c>
      <c r="P11" s="400"/>
      <c r="Q11" s="400"/>
      <c r="R11" s="400"/>
      <c r="S11" s="400"/>
      <c r="T11" s="400"/>
      <c r="U11" s="400"/>
      <c r="V11" s="399">
        <f>VLOOKUP($B11,[202]Sheet1!$C$12:$K$36,9,0)</f>
        <v>4866.3370269999996</v>
      </c>
      <c r="W11" s="400">
        <f t="shared" si="6"/>
        <v>49034.090830999994</v>
      </c>
      <c r="X11" s="399">
        <f>VLOOKUP($B11,[202]Sheet1!$C$12:$M$36,11,0)</f>
        <v>44877.720830999999</v>
      </c>
      <c r="Y11" s="400"/>
      <c r="Z11" s="400"/>
      <c r="AA11" s="400"/>
      <c r="AB11" s="400"/>
      <c r="AC11" s="400"/>
      <c r="AD11" s="400"/>
      <c r="AE11" s="399">
        <f>VLOOKUP($B11,[202]Sheet1!$C$12:$N$36,12,0)</f>
        <v>4676.6559999999999</v>
      </c>
      <c r="AF11" s="400">
        <f t="shared" si="7"/>
        <v>40201.064830999996</v>
      </c>
      <c r="AG11" s="400">
        <f>O11*95%</f>
        <v>51205.406465099994</v>
      </c>
      <c r="AH11" s="402">
        <f t="shared" si="2"/>
        <v>25.694185210779739</v>
      </c>
      <c r="AI11" s="402">
        <f t="shared" si="3"/>
        <v>83.260416687655592</v>
      </c>
      <c r="AJ11" s="400">
        <f t="shared" si="8"/>
        <v>125626.90916900001</v>
      </c>
      <c r="AK11" s="400">
        <f t="shared" si="9"/>
        <v>47000</v>
      </c>
      <c r="AL11" s="402">
        <f t="shared" si="4"/>
        <v>71.926136440876903</v>
      </c>
      <c r="AM11" s="403">
        <f t="shared" si="5"/>
        <v>100</v>
      </c>
      <c r="AN11" s="400"/>
      <c r="AQ11" s="389"/>
    </row>
    <row r="12" spans="1:43" ht="40.5" customHeight="1" x14ac:dyDescent="0.35">
      <c r="A12" s="397">
        <f>SUBTOTAL(3,$AI$10:AI12)</f>
        <v>3</v>
      </c>
      <c r="B12" s="397" t="s">
        <v>588</v>
      </c>
      <c r="C12" s="398" t="s">
        <v>589</v>
      </c>
      <c r="D12" s="399">
        <f t="shared" si="10"/>
        <v>439419</v>
      </c>
      <c r="E12" s="400">
        <v>317000</v>
      </c>
      <c r="F12" s="400">
        <v>26400</v>
      </c>
      <c r="G12" s="400"/>
      <c r="H12" s="401">
        <f>32176+50000</f>
        <v>82176</v>
      </c>
      <c r="I12" s="400"/>
      <c r="J12" s="400">
        <v>1343</v>
      </c>
      <c r="K12" s="400"/>
      <c r="L12" s="400"/>
      <c r="M12" s="400">
        <v>12500</v>
      </c>
      <c r="N12" s="400">
        <v>63028</v>
      </c>
      <c r="O12" s="399">
        <f>VLOOKUP($B12,[202]Sheet1!$C$12:$J$36,8,0)</f>
        <v>301530.35827900004</v>
      </c>
      <c r="P12" s="400">
        <f>VLOOKUP($B12,'[203]24112023'!$A$3:$D$24,3,0)</f>
        <v>122249.05082999999</v>
      </c>
      <c r="Q12" s="400"/>
      <c r="R12" s="400"/>
      <c r="S12" s="400"/>
      <c r="T12" s="400"/>
      <c r="U12" s="400"/>
      <c r="V12" s="399">
        <f>VLOOKUP($B12,[202]Sheet1!$C$12:$K$36,9,0)</f>
        <v>10065.281149</v>
      </c>
      <c r="W12" s="400">
        <f t="shared" si="6"/>
        <v>169216.02630000006</v>
      </c>
      <c r="X12" s="399">
        <f>VLOOKUP($B12,[202]Sheet1!$C$12:$M$36,11,0)</f>
        <v>262724.73345499998</v>
      </c>
      <c r="Y12" s="400">
        <f>VLOOKUP($B12,'[203]24112023'!$A$3:$D$24,4,0)</f>
        <v>120618.31239000001</v>
      </c>
      <c r="Z12" s="400"/>
      <c r="AA12" s="400"/>
      <c r="AB12" s="400"/>
      <c r="AC12" s="400"/>
      <c r="AD12" s="400"/>
      <c r="AE12" s="399">
        <f>VLOOKUP($B12,[202]Sheet1!$C$12:$N$36,12,0)</f>
        <v>3378.4227649999998</v>
      </c>
      <c r="AF12" s="400">
        <f t="shared" si="7"/>
        <v>138727.99829999998</v>
      </c>
      <c r="AG12" s="400">
        <f t="shared" ref="AG12:AG17" si="11">O12*95%</f>
        <v>286453.84036505001</v>
      </c>
      <c r="AH12" s="402">
        <f t="shared" si="2"/>
        <v>59.78911550365369</v>
      </c>
      <c r="AI12" s="402">
        <f t="shared" si="3"/>
        <v>87.130441841582666</v>
      </c>
      <c r="AJ12" s="400">
        <f t="shared" si="8"/>
        <v>147953.92286999998</v>
      </c>
      <c r="AK12" s="400">
        <f t="shared" si="9"/>
        <v>194750.94917000001</v>
      </c>
      <c r="AL12" s="402">
        <f t="shared" si="4"/>
        <v>33.670351730353033</v>
      </c>
      <c r="AM12" s="403">
        <f t="shared" si="5"/>
        <v>61.435630652996849</v>
      </c>
      <c r="AN12" s="400"/>
      <c r="AQ12" s="389"/>
    </row>
    <row r="13" spans="1:43" s="404" customFormat="1" ht="40.5" customHeight="1" x14ac:dyDescent="0.35">
      <c r="A13" s="397">
        <f>SUBTOTAL(3,$AI$10:AI13)</f>
        <v>4</v>
      </c>
      <c r="B13" s="397" t="s">
        <v>590</v>
      </c>
      <c r="C13" s="398" t="s">
        <v>591</v>
      </c>
      <c r="D13" s="399">
        <f t="shared" si="10"/>
        <v>746988</v>
      </c>
      <c r="E13" s="400">
        <v>577600</v>
      </c>
      <c r="F13" s="400">
        <v>35200</v>
      </c>
      <c r="G13" s="400">
        <v>8000</v>
      </c>
      <c r="H13" s="401">
        <f>47063+56000</f>
        <v>103063</v>
      </c>
      <c r="I13" s="400"/>
      <c r="J13" s="400">
        <v>23125</v>
      </c>
      <c r="K13" s="400"/>
      <c r="L13" s="400"/>
      <c r="M13" s="400"/>
      <c r="N13" s="400"/>
      <c r="O13" s="399">
        <f>VLOOKUP($B13,[202]Sheet1!$C$12:$J$36,8,0)</f>
        <v>517891.37440600002</v>
      </c>
      <c r="P13" s="400">
        <f>VLOOKUP($B13,'[203]24112023'!$A$3:$D$24,3,0)</f>
        <v>373946.481501</v>
      </c>
      <c r="Q13" s="400"/>
      <c r="R13" s="400"/>
      <c r="S13" s="400"/>
      <c r="T13" s="400"/>
      <c r="U13" s="400"/>
      <c r="V13" s="399">
        <f>VLOOKUP($B13,[202]Sheet1!$C$12:$K$36,9,0)</f>
        <v>0</v>
      </c>
      <c r="W13" s="400">
        <f t="shared" si="6"/>
        <v>143944.89290500002</v>
      </c>
      <c r="X13" s="399">
        <f>VLOOKUP($B13,[202]Sheet1!$C$12:$M$36,11,0)</f>
        <v>314238.03570399998</v>
      </c>
      <c r="Y13" s="400">
        <f>VLOOKUP($B13,'[203]24112023'!$A$3:$D$24,4,0)</f>
        <v>231941.78950399999</v>
      </c>
      <c r="Z13" s="400"/>
      <c r="AA13" s="400"/>
      <c r="AB13" s="400"/>
      <c r="AC13" s="400"/>
      <c r="AD13" s="400"/>
      <c r="AE13" s="399">
        <f>VLOOKUP($B13,[202]Sheet1!$C$12:$N$36,12,0)</f>
        <v>0</v>
      </c>
      <c r="AF13" s="400">
        <f t="shared" si="7"/>
        <v>82296.246199999994</v>
      </c>
      <c r="AG13" s="400">
        <f t="shared" si="11"/>
        <v>491996.80568569998</v>
      </c>
      <c r="AH13" s="402">
        <f t="shared" si="2"/>
        <v>42.067347226996951</v>
      </c>
      <c r="AI13" s="402">
        <f t="shared" si="3"/>
        <v>60.676437421731158</v>
      </c>
      <c r="AJ13" s="400">
        <f t="shared" si="8"/>
        <v>229096.62559399998</v>
      </c>
      <c r="AK13" s="400">
        <f t="shared" si="9"/>
        <v>203653.518499</v>
      </c>
      <c r="AL13" s="402">
        <f t="shared" si="4"/>
        <v>30.669384996010642</v>
      </c>
      <c r="AM13" s="403">
        <f t="shared" si="5"/>
        <v>35.258573147333792</v>
      </c>
      <c r="AN13" s="400"/>
      <c r="AQ13" s="405"/>
    </row>
    <row r="14" spans="1:43" ht="40.5" customHeight="1" x14ac:dyDescent="0.35">
      <c r="A14" s="397">
        <f>SUBTOTAL(3,$AI$10:AI14)</f>
        <v>5</v>
      </c>
      <c r="B14" s="397" t="s">
        <v>592</v>
      </c>
      <c r="C14" s="398" t="s">
        <v>593</v>
      </c>
      <c r="D14" s="399">
        <f t="shared" si="10"/>
        <v>308395</v>
      </c>
      <c r="E14" s="400">
        <v>141000</v>
      </c>
      <c r="F14" s="400">
        <v>22000</v>
      </c>
      <c r="G14" s="400"/>
      <c r="H14" s="401">
        <f>58941+83000</f>
        <v>141941</v>
      </c>
      <c r="I14" s="400">
        <v>0</v>
      </c>
      <c r="J14" s="400">
        <v>1954</v>
      </c>
      <c r="K14" s="400">
        <v>1500</v>
      </c>
      <c r="L14" s="400"/>
      <c r="M14" s="400"/>
      <c r="N14" s="400"/>
      <c r="O14" s="399">
        <f>VLOOKUP($B14,[202]Sheet1!$C$12:$J$36,8,0)</f>
        <v>173994.09507899999</v>
      </c>
      <c r="P14" s="400">
        <f>VLOOKUP($B14,'[203]24112023'!$A$3:$D$24,3,0)</f>
        <v>23720.776000000002</v>
      </c>
      <c r="Q14" s="400"/>
      <c r="R14" s="400"/>
      <c r="S14" s="400"/>
      <c r="T14" s="400"/>
      <c r="U14" s="400"/>
      <c r="V14" s="399">
        <f>VLOOKUP($B14,[202]Sheet1!$C$12:$K$36,9,0)</f>
        <v>0</v>
      </c>
      <c r="W14" s="400">
        <f t="shared" si="6"/>
        <v>150273.31907899998</v>
      </c>
      <c r="X14" s="399">
        <f>VLOOKUP($B14,[202]Sheet1!$C$12:$M$36,11,0)</f>
        <v>135240.104998</v>
      </c>
      <c r="Y14" s="400">
        <f>VLOOKUP($B14,'[203]24112023'!$A$3:$D$24,4,0)</f>
        <v>22362.75316</v>
      </c>
      <c r="Z14" s="400"/>
      <c r="AA14" s="400"/>
      <c r="AB14" s="400"/>
      <c r="AC14" s="400"/>
      <c r="AD14" s="400"/>
      <c r="AE14" s="399">
        <f>VLOOKUP($B14,[202]Sheet1!$C$12:$N$36,12,0)</f>
        <v>0</v>
      </c>
      <c r="AF14" s="400">
        <f t="shared" si="7"/>
        <v>112877.351838</v>
      </c>
      <c r="AG14" s="400">
        <f t="shared" si="11"/>
        <v>165294.39032504999</v>
      </c>
      <c r="AH14" s="402">
        <f t="shared" si="2"/>
        <v>43.852885098007427</v>
      </c>
      <c r="AI14" s="402">
        <f t="shared" si="3"/>
        <v>77.726836038082666</v>
      </c>
      <c r="AJ14" s="400">
        <f t="shared" si="8"/>
        <v>134400.90492100001</v>
      </c>
      <c r="AK14" s="400">
        <f t="shared" si="9"/>
        <v>117279.224</v>
      </c>
      <c r="AL14" s="402">
        <f t="shared" si="4"/>
        <v>43.580766523776333</v>
      </c>
      <c r="AM14" s="403">
        <f t="shared" si="5"/>
        <v>83.176754609929077</v>
      </c>
      <c r="AN14" s="400"/>
      <c r="AQ14" s="389"/>
    </row>
    <row r="15" spans="1:43" s="404" customFormat="1" ht="40.5" customHeight="1" x14ac:dyDescent="0.35">
      <c r="A15" s="397">
        <f>SUBTOTAL(3,$AI$10:AI15)</f>
        <v>6</v>
      </c>
      <c r="B15" s="397" t="s">
        <v>594</v>
      </c>
      <c r="C15" s="398" t="s">
        <v>595</v>
      </c>
      <c r="D15" s="399">
        <f t="shared" si="10"/>
        <v>337641</v>
      </c>
      <c r="E15" s="400">
        <v>188000</v>
      </c>
      <c r="F15" s="400">
        <v>33000</v>
      </c>
      <c r="G15" s="400"/>
      <c r="H15" s="401">
        <f>54483+59000</f>
        <v>113483</v>
      </c>
      <c r="I15" s="400">
        <v>0</v>
      </c>
      <c r="J15" s="400">
        <v>3158</v>
      </c>
      <c r="K15" s="400"/>
      <c r="L15" s="400"/>
      <c r="M15" s="400"/>
      <c r="N15" s="400"/>
      <c r="O15" s="399">
        <f>VLOOKUP($B15,[202]Sheet1!$C$12:$J$36,8,0)</f>
        <v>486632.277352</v>
      </c>
      <c r="P15" s="400">
        <f>VLOOKUP($B15,'[203]24112023'!$A$3:$D$24,3,0)</f>
        <v>334107.095928</v>
      </c>
      <c r="Q15" s="400"/>
      <c r="R15" s="400"/>
      <c r="S15" s="400"/>
      <c r="T15" s="400"/>
      <c r="U15" s="400"/>
      <c r="V15" s="399">
        <f>VLOOKUP($B15,[202]Sheet1!$C$12:$K$36,9,0)</f>
        <v>29492.19801</v>
      </c>
      <c r="W15" s="400">
        <f t="shared" si="6"/>
        <v>123032.98341400002</v>
      </c>
      <c r="X15" s="399">
        <f>VLOOKUP($B15,[202]Sheet1!$C$12:$M$36,11,0)</f>
        <v>337321.10340199998</v>
      </c>
      <c r="Y15" s="400">
        <f>VLOOKUP($B15,'[203]24112023'!$A$3:$D$24,4,0)</f>
        <v>215222.703928</v>
      </c>
      <c r="Z15" s="400"/>
      <c r="AA15" s="400"/>
      <c r="AB15" s="400"/>
      <c r="AC15" s="400"/>
      <c r="AD15" s="400"/>
      <c r="AE15" s="399">
        <f>VLOOKUP($B15,[202]Sheet1!$C$12:$N$36,12,0)</f>
        <v>15944.288477</v>
      </c>
      <c r="AF15" s="400">
        <f t="shared" si="7"/>
        <v>106154.11099699998</v>
      </c>
      <c r="AG15" s="400">
        <f t="shared" si="11"/>
        <v>462300.66348439996</v>
      </c>
      <c r="AH15" s="402">
        <f t="shared" si="2"/>
        <v>99.905255405001171</v>
      </c>
      <c r="AI15" s="402">
        <f t="shared" si="3"/>
        <v>69.317453671081211</v>
      </c>
      <c r="AJ15" s="400">
        <f t="shared" si="8"/>
        <v>-119499.07934200001</v>
      </c>
      <c r="AK15" s="400">
        <f t="shared" si="9"/>
        <v>-146107.095928</v>
      </c>
      <c r="AL15" s="402">
        <f t="shared" si="4"/>
        <v>-35.392348483152226</v>
      </c>
      <c r="AM15" s="403">
        <f t="shared" si="5"/>
        <v>-77.716540387234033</v>
      </c>
      <c r="AN15" s="400"/>
      <c r="AQ15" s="405"/>
    </row>
    <row r="16" spans="1:43" s="404" customFormat="1" ht="40.5" customHeight="1" x14ac:dyDescent="0.35">
      <c r="A16" s="397">
        <f>SUBTOTAL(3,$AI$10:AI16)</f>
        <v>7</v>
      </c>
      <c r="B16" s="397" t="s">
        <v>596</v>
      </c>
      <c r="C16" s="398" t="s">
        <v>597</v>
      </c>
      <c r="D16" s="399">
        <f t="shared" si="10"/>
        <v>349933</v>
      </c>
      <c r="E16" s="400">
        <v>263200</v>
      </c>
      <c r="F16" s="400">
        <v>25300</v>
      </c>
      <c r="G16" s="400"/>
      <c r="H16" s="401">
        <f>28548+20000</f>
        <v>48548</v>
      </c>
      <c r="I16" s="400">
        <v>0</v>
      </c>
      <c r="J16" s="400">
        <v>12885</v>
      </c>
      <c r="K16" s="400"/>
      <c r="L16" s="400"/>
      <c r="M16" s="400"/>
      <c r="N16" s="400"/>
      <c r="O16" s="399">
        <f>VLOOKUP($B16,[202]Sheet1!$C$12:$J$36,8,0)</f>
        <v>313334.21008200001</v>
      </c>
      <c r="P16" s="400">
        <f>VLOOKUP($B16,'[203]24112023'!$A$3:$D$24,3,0)</f>
        <v>165061.729876</v>
      </c>
      <c r="Q16" s="400"/>
      <c r="R16" s="400"/>
      <c r="S16" s="400"/>
      <c r="T16" s="400"/>
      <c r="U16" s="400"/>
      <c r="V16" s="399">
        <f>VLOOKUP($B16,[202]Sheet1!$C$12:$K$36,9,0)</f>
        <v>45912.211899000002</v>
      </c>
      <c r="W16" s="400">
        <f t="shared" si="6"/>
        <v>102360.26830700001</v>
      </c>
      <c r="X16" s="399">
        <f>VLOOKUP($B16,[202]Sheet1!$C$12:$M$36,11,0)</f>
        <v>162993.90579700001</v>
      </c>
      <c r="Y16" s="400">
        <f>VLOOKUP($B16,'[203]24112023'!$A$3:$D$24,4,0)</f>
        <v>70725.816458999994</v>
      </c>
      <c r="Z16" s="400"/>
      <c r="AA16" s="400"/>
      <c r="AB16" s="400"/>
      <c r="AC16" s="400"/>
      <c r="AD16" s="400"/>
      <c r="AE16" s="399">
        <f>VLOOKUP($B16,[202]Sheet1!$C$12:$N$36,12,0)</f>
        <v>17025.181</v>
      </c>
      <c r="AF16" s="400">
        <f t="shared" si="7"/>
        <v>75242.908338000023</v>
      </c>
      <c r="AG16" s="400">
        <f t="shared" si="11"/>
        <v>297667.49957789999</v>
      </c>
      <c r="AH16" s="402">
        <f t="shared" si="2"/>
        <v>46.578603846164839</v>
      </c>
      <c r="AI16" s="402">
        <f t="shared" si="3"/>
        <v>52.019186080684989</v>
      </c>
      <c r="AJ16" s="400">
        <f t="shared" si="8"/>
        <v>82511.001816999997</v>
      </c>
      <c r="AK16" s="400">
        <f t="shared" si="9"/>
        <v>98138.270124000002</v>
      </c>
      <c r="AL16" s="402">
        <f t="shared" si="4"/>
        <v>23.579085658397464</v>
      </c>
      <c r="AM16" s="403">
        <f t="shared" si="5"/>
        <v>37.286576794832825</v>
      </c>
      <c r="AN16" s="400"/>
      <c r="AQ16" s="405"/>
    </row>
    <row r="17" spans="1:43" ht="40.5" customHeight="1" x14ac:dyDescent="0.35">
      <c r="A17" s="397">
        <f>SUBTOTAL(3,$AI$10:AI17)</f>
        <v>8</v>
      </c>
      <c r="B17" s="397" t="s">
        <v>598</v>
      </c>
      <c r="C17" s="398" t="s">
        <v>599</v>
      </c>
      <c r="D17" s="399">
        <f t="shared" si="10"/>
        <v>471703</v>
      </c>
      <c r="E17" s="400">
        <v>332000</v>
      </c>
      <c r="F17" s="400">
        <v>27500</v>
      </c>
      <c r="G17" s="400"/>
      <c r="H17" s="401">
        <f>15000+51000</f>
        <v>66000</v>
      </c>
      <c r="I17" s="400">
        <v>0</v>
      </c>
      <c r="J17" s="400">
        <v>6203</v>
      </c>
      <c r="K17" s="400"/>
      <c r="L17" s="400">
        <v>40000</v>
      </c>
      <c r="M17" s="400"/>
      <c r="N17" s="400"/>
      <c r="O17" s="399">
        <f>VLOOKUP($B17,[202]Sheet1!$C$12:$J$36,8,0)</f>
        <v>262141.87710899999</v>
      </c>
      <c r="P17" s="400">
        <f>VLOOKUP($B17,'[203]24112023'!$A$3:$D$24,3,0)</f>
        <v>8825.2580999999991</v>
      </c>
      <c r="Q17" s="400"/>
      <c r="R17" s="400"/>
      <c r="S17" s="400"/>
      <c r="T17" s="400"/>
      <c r="U17" s="400"/>
      <c r="V17" s="399">
        <f>VLOOKUP($B17,[202]Sheet1!$C$12:$K$36,9,0)</f>
        <v>56217.038109000001</v>
      </c>
      <c r="W17" s="400">
        <f t="shared" si="6"/>
        <v>197099.5809</v>
      </c>
      <c r="X17" s="399">
        <f>VLOOKUP($B17,[202]Sheet1!$C$12:$M$36,11,0)</f>
        <v>185622.89773900001</v>
      </c>
      <c r="Y17" s="400">
        <f>VLOOKUP($B17,'[203]24112023'!$A$3:$D$24,4,0)</f>
        <v>7525</v>
      </c>
      <c r="Z17" s="400"/>
      <c r="AA17" s="400"/>
      <c r="AB17" s="400"/>
      <c r="AC17" s="400"/>
      <c r="AD17" s="400"/>
      <c r="AE17" s="399">
        <f>VLOOKUP($B17,[202]Sheet1!$C$12:$N$36,12,0)</f>
        <v>37039.206408999999</v>
      </c>
      <c r="AF17" s="400">
        <f t="shared" si="7"/>
        <v>141058.69133</v>
      </c>
      <c r="AG17" s="400">
        <f t="shared" si="11"/>
        <v>249034.78325354998</v>
      </c>
      <c r="AH17" s="402">
        <f t="shared" si="2"/>
        <v>39.351646637608837</v>
      </c>
      <c r="AI17" s="402">
        <f t="shared" si="3"/>
        <v>70.810089477545404</v>
      </c>
      <c r="AJ17" s="400">
        <f t="shared" si="8"/>
        <v>265778.16100000002</v>
      </c>
      <c r="AK17" s="400">
        <f t="shared" si="9"/>
        <v>323174.74190000002</v>
      </c>
      <c r="AL17" s="402">
        <f t="shared" si="4"/>
        <v>56.344386404156857</v>
      </c>
      <c r="AM17" s="403">
        <f t="shared" si="5"/>
        <v>97.341789728915671</v>
      </c>
      <c r="AN17" s="400"/>
      <c r="AQ17" s="389"/>
    </row>
    <row r="18" spans="1:43" x14ac:dyDescent="0.35">
      <c r="A18" s="282"/>
      <c r="B18" s="282"/>
      <c r="C18" s="282"/>
      <c r="D18" s="282"/>
      <c r="E18" s="282"/>
      <c r="F18" s="282"/>
      <c r="G18" s="282"/>
      <c r="H18" s="282"/>
      <c r="I18" s="282"/>
      <c r="J18" s="282"/>
      <c r="K18" s="282"/>
      <c r="L18" s="282"/>
      <c r="M18" s="282"/>
      <c r="N18" s="282"/>
      <c r="O18" s="366"/>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row>
    <row r="19" spans="1:43" x14ac:dyDescent="0.35">
      <c r="A19" s="282"/>
      <c r="B19" s="282"/>
      <c r="C19" s="282"/>
      <c r="D19" s="366"/>
      <c r="E19" s="406"/>
      <c r="F19" s="282"/>
      <c r="G19" s="282"/>
      <c r="H19" s="282"/>
      <c r="I19" s="282"/>
      <c r="J19" s="406"/>
      <c r="K19" s="406"/>
      <c r="L19" s="406"/>
      <c r="M19" s="406"/>
      <c r="N19" s="282"/>
      <c r="O19" s="366"/>
      <c r="P19" s="282"/>
      <c r="Q19" s="282"/>
      <c r="R19" s="282"/>
      <c r="S19" s="282"/>
      <c r="T19" s="282"/>
      <c r="U19" s="282"/>
      <c r="V19" s="282"/>
      <c r="W19" s="282"/>
      <c r="X19" s="366"/>
      <c r="Y19" s="406"/>
      <c r="Z19" s="282"/>
      <c r="AA19" s="282"/>
      <c r="AB19" s="282"/>
      <c r="AC19" s="282"/>
      <c r="AD19" s="282"/>
      <c r="AE19" s="406"/>
      <c r="AF19" s="282"/>
      <c r="AG19" s="282"/>
      <c r="AH19" s="282"/>
      <c r="AI19" s="282"/>
      <c r="AJ19" s="282"/>
      <c r="AK19" s="282"/>
      <c r="AL19" s="282"/>
      <c r="AM19" s="282"/>
      <c r="AN19" s="282"/>
    </row>
    <row r="23" spans="1:43" x14ac:dyDescent="0.35">
      <c r="P23" s="407"/>
      <c r="AF23" s="389"/>
      <c r="AG23" s="389"/>
    </row>
    <row r="24" spans="1:43" x14ac:dyDescent="0.35">
      <c r="D24" s="407"/>
    </row>
    <row r="25" spans="1:43" x14ac:dyDescent="0.35">
      <c r="D25" s="407"/>
    </row>
    <row r="35" spans="19:26" x14ac:dyDescent="0.35">
      <c r="S35" s="36"/>
    </row>
    <row r="40" spans="19:26" x14ac:dyDescent="0.35">
      <c r="X40" s="408"/>
      <c r="Y40" s="408"/>
      <c r="Z40" s="408"/>
    </row>
    <row r="43" spans="19:26" x14ac:dyDescent="0.35">
      <c r="X43" s="408"/>
      <c r="Y43" s="408"/>
      <c r="Z43" s="408"/>
    </row>
    <row r="65" spans="25:26" x14ac:dyDescent="0.35">
      <c r="Y65" s="384">
        <v>0</v>
      </c>
      <c r="Z65" s="384">
        <v>0</v>
      </c>
    </row>
  </sheetData>
  <mergeCells count="49">
    <mergeCell ref="AM6:AM7"/>
    <mergeCell ref="A3:AI3"/>
    <mergeCell ref="AD6:AD7"/>
    <mergeCell ref="AE6:AE7"/>
    <mergeCell ref="AF6:AF7"/>
    <mergeCell ref="AJ6:AJ7"/>
    <mergeCell ref="AK6:AK7"/>
    <mergeCell ref="AL6:AL7"/>
    <mergeCell ref="V6:V7"/>
    <mergeCell ref="W6:W7"/>
    <mergeCell ref="Y6:Y7"/>
    <mergeCell ref="Z6:AA6"/>
    <mergeCell ref="AB6:AB7"/>
    <mergeCell ref="AC6:AC7"/>
    <mergeCell ref="AL5:AM5"/>
    <mergeCell ref="S6:S7"/>
    <mergeCell ref="AN5:AN7"/>
    <mergeCell ref="E6:E7"/>
    <mergeCell ref="F6:F7"/>
    <mergeCell ref="G6:G7"/>
    <mergeCell ref="H6:H7"/>
    <mergeCell ref="I6:I7"/>
    <mergeCell ref="J6:J7"/>
    <mergeCell ref="N6:N7"/>
    <mergeCell ref="P6:P7"/>
    <mergeCell ref="P5:W5"/>
    <mergeCell ref="X5:X7"/>
    <mergeCell ref="Y5:AF5"/>
    <mergeCell ref="AH5:AH7"/>
    <mergeCell ref="AI5:AI7"/>
    <mergeCell ref="AJ5:AK5"/>
    <mergeCell ref="Q6:R6"/>
    <mergeCell ref="A5:A7"/>
    <mergeCell ref="B5:B7"/>
    <mergeCell ref="C5:C7"/>
    <mergeCell ref="D5:D7"/>
    <mergeCell ref="O5:O7"/>
    <mergeCell ref="A1:AI1"/>
    <mergeCell ref="A2:AI2"/>
    <mergeCell ref="O4:X4"/>
    <mergeCell ref="AF4:AI4"/>
    <mergeCell ref="AJ4:AN4"/>
    <mergeCell ref="AG5:AG7"/>
    <mergeCell ref="K6:K7"/>
    <mergeCell ref="L6:L7"/>
    <mergeCell ref="M6:M7"/>
    <mergeCell ref="E5:M5"/>
    <mergeCell ref="T6:T7"/>
    <mergeCell ref="U6:U7"/>
  </mergeCells>
  <printOptions horizontalCentered="1"/>
  <pageMargins left="0.19685039370078741" right="0.19685039370078741" top="0.39370078740157483" bottom="0.19685039370078741" header="0.31496062992125984" footer="0.31496062992125984"/>
  <pageSetup paperSize="8" scale="6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view="pageBreakPreview" zoomScale="60" zoomScaleNormal="55" workbookViewId="0">
      <pane xSplit="2" ySplit="7" topLeftCell="C8" activePane="bottomRight" state="frozen"/>
      <selection activeCell="K42" sqref="K42"/>
      <selection pane="topRight" activeCell="K42" sqref="K42"/>
      <selection pane="bottomLeft" activeCell="K42" sqref="K42"/>
      <selection pane="bottomRight" activeCell="K42" sqref="K42"/>
    </sheetView>
  </sheetViews>
  <sheetFormatPr defaultColWidth="9.77734375" defaultRowHeight="14.4" x14ac:dyDescent="0.3"/>
  <cols>
    <col min="1" max="1" width="7.88671875" style="471" customWidth="1"/>
    <col min="2" max="2" width="40.5546875" style="471" customWidth="1"/>
    <col min="3" max="3" width="22.6640625" style="477" customWidth="1"/>
    <col min="4" max="4" width="12.77734375" style="477" customWidth="1"/>
    <col min="5" max="5" width="13.44140625" style="477" customWidth="1"/>
    <col min="6" max="6" width="12.6640625" style="477" customWidth="1"/>
    <col min="7" max="7" width="15.21875" style="471" customWidth="1"/>
    <col min="8" max="8" width="14.5546875" style="471" customWidth="1"/>
    <col min="9" max="9" width="16" style="471" customWidth="1"/>
    <col min="10" max="10" width="31.33203125" style="477" customWidth="1"/>
    <col min="11" max="11" width="16.109375" style="471" customWidth="1"/>
    <col min="12" max="12" width="15.88671875" style="471" customWidth="1"/>
    <col min="13" max="13" width="15.109375" style="471" customWidth="1"/>
    <col min="14" max="14" width="15.6640625" style="477" customWidth="1"/>
    <col min="15" max="15" width="16.21875" style="471" customWidth="1"/>
    <col min="16" max="16" width="15.6640625" style="471" hidden="1" customWidth="1"/>
    <col min="17" max="19" width="17.33203125" style="471" hidden="1" customWidth="1"/>
    <col min="20" max="20" width="17.6640625" style="540" customWidth="1"/>
    <col min="21" max="21" width="16.5546875" style="541" customWidth="1"/>
    <col min="22" max="22" width="14.88671875" style="471" customWidth="1"/>
    <col min="23" max="16384" width="9.77734375" style="471"/>
  </cols>
  <sheetData>
    <row r="1" spans="1:21" ht="18.75" customHeight="1" x14ac:dyDescent="0.3">
      <c r="A1" s="643" t="s">
        <v>666</v>
      </c>
      <c r="B1" s="643"/>
      <c r="C1" s="643"/>
      <c r="D1" s="643"/>
      <c r="E1" s="643"/>
      <c r="F1" s="643"/>
      <c r="G1" s="643"/>
      <c r="H1" s="643"/>
      <c r="I1" s="643"/>
      <c r="J1" s="643"/>
      <c r="K1" s="643"/>
      <c r="L1" s="643"/>
      <c r="M1" s="643"/>
      <c r="N1" s="643"/>
      <c r="O1" s="643"/>
      <c r="P1" s="643"/>
      <c r="Q1" s="643"/>
      <c r="R1" s="643"/>
      <c r="S1" s="643"/>
      <c r="T1" s="643"/>
      <c r="U1" s="643"/>
    </row>
    <row r="2" spans="1:21" ht="23.25" customHeight="1" x14ac:dyDescent="0.3">
      <c r="A2" s="644" t="s">
        <v>930</v>
      </c>
      <c r="B2" s="645"/>
      <c r="C2" s="645"/>
      <c r="D2" s="645"/>
      <c r="E2" s="645"/>
      <c r="F2" s="645"/>
      <c r="G2" s="645"/>
      <c r="H2" s="645"/>
      <c r="I2" s="645"/>
      <c r="J2" s="645"/>
      <c r="K2" s="645"/>
      <c r="L2" s="645"/>
      <c r="M2" s="645"/>
      <c r="N2" s="645"/>
      <c r="O2" s="645"/>
      <c r="P2" s="645"/>
      <c r="Q2" s="645"/>
      <c r="R2" s="645"/>
      <c r="S2" s="645"/>
      <c r="T2" s="645"/>
      <c r="U2" s="645"/>
    </row>
    <row r="3" spans="1:21" ht="73.5" customHeight="1" x14ac:dyDescent="0.3">
      <c r="A3" s="637" t="s">
        <v>111</v>
      </c>
      <c r="B3" s="637" t="s">
        <v>667</v>
      </c>
      <c r="C3" s="637" t="s">
        <v>668</v>
      </c>
      <c r="D3" s="646" t="s">
        <v>669</v>
      </c>
      <c r="E3" s="646"/>
      <c r="F3" s="646"/>
      <c r="G3" s="637" t="s">
        <v>670</v>
      </c>
      <c r="H3" s="637" t="s">
        <v>671</v>
      </c>
      <c r="I3" s="637" t="s">
        <v>672</v>
      </c>
      <c r="J3" s="637" t="s">
        <v>673</v>
      </c>
      <c r="K3" s="637" t="s">
        <v>674</v>
      </c>
      <c r="L3" s="637" t="s">
        <v>675</v>
      </c>
      <c r="M3" s="637" t="s">
        <v>676</v>
      </c>
      <c r="N3" s="640" t="s">
        <v>677</v>
      </c>
      <c r="O3" s="641"/>
      <c r="P3" s="472" t="s">
        <v>675</v>
      </c>
      <c r="Q3" s="472"/>
      <c r="R3" s="472"/>
      <c r="S3" s="472"/>
      <c r="T3" s="642" t="s">
        <v>678</v>
      </c>
      <c r="U3" s="642"/>
    </row>
    <row r="4" spans="1:21" ht="32.25" customHeight="1" x14ac:dyDescent="0.3">
      <c r="A4" s="638"/>
      <c r="B4" s="638"/>
      <c r="C4" s="638"/>
      <c r="D4" s="646" t="s">
        <v>679</v>
      </c>
      <c r="E4" s="646" t="s">
        <v>680</v>
      </c>
      <c r="F4" s="646"/>
      <c r="G4" s="638"/>
      <c r="H4" s="638"/>
      <c r="I4" s="638"/>
      <c r="J4" s="638"/>
      <c r="K4" s="638"/>
      <c r="L4" s="638"/>
      <c r="M4" s="638"/>
      <c r="N4" s="637" t="s">
        <v>681</v>
      </c>
      <c r="O4" s="637" t="s">
        <v>682</v>
      </c>
      <c r="P4" s="473" t="s">
        <v>290</v>
      </c>
      <c r="Q4" s="473" t="s">
        <v>683</v>
      </c>
      <c r="R4" s="473" t="s">
        <v>684</v>
      </c>
      <c r="S4" s="473" t="s">
        <v>685</v>
      </c>
      <c r="T4" s="647" t="s">
        <v>686</v>
      </c>
      <c r="U4" s="649" t="s">
        <v>687</v>
      </c>
    </row>
    <row r="5" spans="1:21" ht="30.75" customHeight="1" x14ac:dyDescent="0.3">
      <c r="A5" s="639"/>
      <c r="B5" s="639"/>
      <c r="C5" s="639"/>
      <c r="D5" s="646"/>
      <c r="E5" s="474" t="s">
        <v>688</v>
      </c>
      <c r="F5" s="474" t="s">
        <v>689</v>
      </c>
      <c r="G5" s="639"/>
      <c r="H5" s="639"/>
      <c r="I5" s="639"/>
      <c r="J5" s="639"/>
      <c r="K5" s="639"/>
      <c r="L5" s="639"/>
      <c r="M5" s="639"/>
      <c r="N5" s="639"/>
      <c r="O5" s="639"/>
      <c r="P5" s="475"/>
      <c r="Q5" s="475"/>
      <c r="R5" s="475"/>
      <c r="S5" s="475"/>
      <c r="T5" s="648"/>
      <c r="U5" s="650"/>
    </row>
    <row r="6" spans="1:21" ht="22.5" customHeight="1" x14ac:dyDescent="0.3">
      <c r="A6" s="476"/>
      <c r="B6" s="474" t="s">
        <v>38</v>
      </c>
      <c r="C6" s="474"/>
      <c r="D6" s="474"/>
      <c r="G6" s="474"/>
      <c r="H6" s="474"/>
      <c r="I6" s="474">
        <f>I7+I36+I55</f>
        <v>42</v>
      </c>
      <c r="J6" s="474"/>
      <c r="K6" s="478">
        <f>K7+K36+K55</f>
        <v>17949.260840999996</v>
      </c>
      <c r="L6" s="478">
        <f>L7+L36+L55</f>
        <v>6802.4161694084996</v>
      </c>
      <c r="M6" s="478"/>
      <c r="N6" s="479"/>
      <c r="O6" s="478">
        <f>O7+O36+O55</f>
        <v>1902.8503521340601</v>
      </c>
      <c r="P6" s="478">
        <f>P7+P36+P55</f>
        <v>6728.9249474085</v>
      </c>
      <c r="Q6" s="478"/>
      <c r="R6" s="478">
        <f>T6/10000</f>
        <v>1272.9985449999999</v>
      </c>
      <c r="S6" s="478"/>
      <c r="T6" s="480">
        <f>T7+T36+T55</f>
        <v>12729985.449999999</v>
      </c>
      <c r="U6" s="481">
        <f>U7+U36+U55</f>
        <v>4239436.4800000004</v>
      </c>
    </row>
    <row r="7" spans="1:21" ht="24.75" customHeight="1" x14ac:dyDescent="0.3">
      <c r="A7" s="474" t="s">
        <v>18</v>
      </c>
      <c r="B7" s="472" t="s">
        <v>690</v>
      </c>
      <c r="C7" s="482"/>
      <c r="D7" s="482"/>
      <c r="E7" s="482"/>
      <c r="F7" s="482"/>
      <c r="G7" s="483"/>
      <c r="H7" s="483"/>
      <c r="I7" s="474">
        <f>I8+I18</f>
        <v>26</v>
      </c>
      <c r="J7" s="474"/>
      <c r="K7" s="478">
        <f>K8+K18</f>
        <v>6865.9586919999983</v>
      </c>
      <c r="L7" s="478">
        <f>L8+L18</f>
        <v>5440.944197559701</v>
      </c>
      <c r="M7" s="478"/>
      <c r="N7" s="479"/>
      <c r="O7" s="478">
        <f>O8+O18</f>
        <v>1902.8503521340601</v>
      </c>
      <c r="P7" s="478">
        <f>P8+P18</f>
        <v>5367.4529755597014</v>
      </c>
      <c r="Q7" s="478"/>
      <c r="R7" s="478"/>
      <c r="S7" s="478"/>
      <c r="T7" s="480">
        <f>T8+T18</f>
        <v>3758652.05</v>
      </c>
      <c r="U7" s="481">
        <f>U8+U18</f>
        <v>1428310.33</v>
      </c>
    </row>
    <row r="8" spans="1:21" ht="22.5" customHeight="1" x14ac:dyDescent="0.3">
      <c r="A8" s="484" t="s">
        <v>691</v>
      </c>
      <c r="B8" s="485" t="s">
        <v>256</v>
      </c>
      <c r="C8" s="484"/>
      <c r="D8" s="484"/>
      <c r="E8" s="484"/>
      <c r="F8" s="484"/>
      <c r="G8" s="483"/>
      <c r="H8" s="483"/>
      <c r="I8" s="483">
        <f>COUNTA(I9:I17)</f>
        <v>9</v>
      </c>
      <c r="J8" s="483"/>
      <c r="K8" s="486">
        <f>SUM(K9:K17)</f>
        <v>2375.5184059999997</v>
      </c>
      <c r="L8" s="486">
        <f>SUM(L9:L17)</f>
        <v>1903.3138811847002</v>
      </c>
      <c r="M8" s="486"/>
      <c r="N8" s="487"/>
      <c r="O8" s="486">
        <f>SUM(O9:O17)</f>
        <v>1902.8503521340601</v>
      </c>
      <c r="P8" s="486">
        <f>SUM(P9:P17)</f>
        <v>1903.3138811847002</v>
      </c>
      <c r="Q8" s="486">
        <f>SUM(Q9:Q17)</f>
        <v>0</v>
      </c>
      <c r="R8" s="486">
        <f>SUM(R9:R17)</f>
        <v>8.5607000000000003E-2</v>
      </c>
      <c r="S8" s="486"/>
      <c r="T8" s="488">
        <f>SUM(T9:T17)</f>
        <v>1160309.7999999998</v>
      </c>
      <c r="U8" s="489">
        <f>SUM(U9:U17)</f>
        <v>426412.46</v>
      </c>
    </row>
    <row r="9" spans="1:21" ht="93.75" customHeight="1" x14ac:dyDescent="0.3">
      <c r="A9" s="476">
        <v>1</v>
      </c>
      <c r="B9" s="490" t="s">
        <v>692</v>
      </c>
      <c r="C9" s="491" t="s">
        <v>693</v>
      </c>
      <c r="D9" s="491" t="s">
        <v>694</v>
      </c>
      <c r="E9" s="492" t="s">
        <v>695</v>
      </c>
      <c r="F9" s="491">
        <v>2015</v>
      </c>
      <c r="G9" s="491" t="s">
        <v>588</v>
      </c>
      <c r="H9" s="491" t="s">
        <v>696</v>
      </c>
      <c r="I9" s="491" t="s">
        <v>470</v>
      </c>
      <c r="J9" s="491" t="s">
        <v>697</v>
      </c>
      <c r="K9" s="493">
        <v>434.52499999999998</v>
      </c>
      <c r="L9" s="493">
        <v>249.511880327</v>
      </c>
      <c r="M9" s="493"/>
      <c r="N9" s="491" t="s">
        <v>698</v>
      </c>
      <c r="O9" s="493">
        <v>249.51111140736</v>
      </c>
      <c r="P9" s="493">
        <v>249.511880327</v>
      </c>
      <c r="Q9" s="494"/>
      <c r="R9" s="494">
        <v>8.5607000000000003E-2</v>
      </c>
      <c r="S9" s="493">
        <v>0</v>
      </c>
      <c r="T9" s="495">
        <v>116101</v>
      </c>
      <c r="U9" s="496">
        <v>49625</v>
      </c>
    </row>
    <row r="10" spans="1:21" ht="46.8" x14ac:dyDescent="0.3">
      <c r="A10" s="476">
        <v>2</v>
      </c>
      <c r="B10" s="490" t="s">
        <v>699</v>
      </c>
      <c r="C10" s="491" t="s">
        <v>700</v>
      </c>
      <c r="D10" s="491" t="s">
        <v>701</v>
      </c>
      <c r="E10" s="491" t="s">
        <v>702</v>
      </c>
      <c r="F10" s="491">
        <v>2017</v>
      </c>
      <c r="G10" s="491" t="s">
        <v>703</v>
      </c>
      <c r="H10" s="491" t="s">
        <v>704</v>
      </c>
      <c r="I10" s="491" t="s">
        <v>705</v>
      </c>
      <c r="J10" s="491" t="s">
        <v>706</v>
      </c>
      <c r="K10" s="497">
        <v>456.68464399999999</v>
      </c>
      <c r="L10" s="493">
        <v>440.6634696397</v>
      </c>
      <c r="M10" s="493"/>
      <c r="N10" s="498" t="s">
        <v>707</v>
      </c>
      <c r="O10" s="497">
        <v>440.6634696397</v>
      </c>
      <c r="P10" s="493">
        <v>440.6634696397</v>
      </c>
      <c r="Q10" s="493"/>
      <c r="R10" s="493">
        <v>0</v>
      </c>
      <c r="S10" s="499">
        <v>0</v>
      </c>
      <c r="T10" s="500">
        <v>268019.90000000002</v>
      </c>
      <c r="U10" s="501">
        <v>84889.3</v>
      </c>
    </row>
    <row r="11" spans="1:21" s="508" customFormat="1" ht="53.25" customHeight="1" x14ac:dyDescent="0.3">
      <c r="A11" s="502">
        <v>3</v>
      </c>
      <c r="B11" s="503" t="s">
        <v>708</v>
      </c>
      <c r="C11" s="504" t="s">
        <v>709</v>
      </c>
      <c r="D11" s="504" t="s">
        <v>710</v>
      </c>
      <c r="E11" s="504" t="s">
        <v>711</v>
      </c>
      <c r="F11" s="504">
        <v>2018</v>
      </c>
      <c r="G11" s="504" t="s">
        <v>594</v>
      </c>
      <c r="H11" s="504" t="s">
        <v>712</v>
      </c>
      <c r="I11" s="504" t="s">
        <v>713</v>
      </c>
      <c r="J11" s="504" t="s">
        <v>714</v>
      </c>
      <c r="K11" s="497">
        <v>470.53</v>
      </c>
      <c r="L11" s="505">
        <v>421.99156299999999</v>
      </c>
      <c r="M11" s="505"/>
      <c r="N11" s="506" t="s">
        <v>715</v>
      </c>
      <c r="O11" s="497">
        <v>421.37364279399998</v>
      </c>
      <c r="P11" s="505">
        <v>421.99156299999999</v>
      </c>
      <c r="Q11" s="499"/>
      <c r="R11" s="499">
        <v>0</v>
      </c>
      <c r="S11" s="499"/>
      <c r="T11" s="500">
        <v>83556.3</v>
      </c>
      <c r="U11" s="507">
        <v>31386.36</v>
      </c>
    </row>
    <row r="12" spans="1:21" s="508" customFormat="1" ht="70.5" customHeight="1" x14ac:dyDescent="0.3">
      <c r="A12" s="502">
        <v>4</v>
      </c>
      <c r="B12" s="509" t="s">
        <v>716</v>
      </c>
      <c r="C12" s="510" t="s">
        <v>717</v>
      </c>
      <c r="D12" s="510" t="s">
        <v>718</v>
      </c>
      <c r="E12" s="510" t="s">
        <v>719</v>
      </c>
      <c r="F12" s="511">
        <v>43345</v>
      </c>
      <c r="G12" s="502" t="s">
        <v>596</v>
      </c>
      <c r="H12" s="510" t="s">
        <v>696</v>
      </c>
      <c r="I12" s="510" t="s">
        <v>470</v>
      </c>
      <c r="J12" s="510" t="s">
        <v>720</v>
      </c>
      <c r="K12" s="499">
        <v>277.37</v>
      </c>
      <c r="L12" s="505">
        <v>165.497075</v>
      </c>
      <c r="M12" s="505"/>
      <c r="N12" s="512" t="s">
        <v>721</v>
      </c>
      <c r="O12" s="499">
        <v>165.497075459</v>
      </c>
      <c r="P12" s="505">
        <v>165.497075</v>
      </c>
      <c r="Q12" s="499"/>
      <c r="R12" s="499">
        <v>0</v>
      </c>
      <c r="S12" s="499"/>
      <c r="T12" s="500">
        <v>227868</v>
      </c>
      <c r="U12" s="507">
        <v>60578</v>
      </c>
    </row>
    <row r="13" spans="1:21" s="508" customFormat="1" ht="49.5" customHeight="1" x14ac:dyDescent="0.3">
      <c r="A13" s="502">
        <v>5</v>
      </c>
      <c r="B13" s="503" t="s">
        <v>722</v>
      </c>
      <c r="C13" s="504" t="s">
        <v>723</v>
      </c>
      <c r="D13" s="504" t="s">
        <v>724</v>
      </c>
      <c r="E13" s="504" t="s">
        <v>725</v>
      </c>
      <c r="F13" s="513">
        <v>42277</v>
      </c>
      <c r="G13" s="502" t="s">
        <v>703</v>
      </c>
      <c r="H13" s="504" t="s">
        <v>712</v>
      </c>
      <c r="I13" s="504" t="s">
        <v>726</v>
      </c>
      <c r="J13" s="504" t="s">
        <v>727</v>
      </c>
      <c r="K13" s="497">
        <v>299.74</v>
      </c>
      <c r="L13" s="505">
        <v>227.05572111799998</v>
      </c>
      <c r="M13" s="505"/>
      <c r="N13" s="506" t="s">
        <v>728</v>
      </c>
      <c r="O13" s="497">
        <v>227.05572111800001</v>
      </c>
      <c r="P13" s="505">
        <v>227.05572111799998</v>
      </c>
      <c r="Q13" s="497"/>
      <c r="R13" s="497">
        <v>0</v>
      </c>
      <c r="S13" s="497"/>
      <c r="T13" s="514">
        <v>163328.4</v>
      </c>
      <c r="U13" s="515">
        <v>71579.7</v>
      </c>
    </row>
    <row r="14" spans="1:21" ht="50.25" customHeight="1" x14ac:dyDescent="0.3">
      <c r="A14" s="476">
        <v>6</v>
      </c>
      <c r="B14" s="490" t="s">
        <v>729</v>
      </c>
      <c r="C14" s="491" t="s">
        <v>730</v>
      </c>
      <c r="D14" s="491" t="s">
        <v>731</v>
      </c>
      <c r="E14" s="491" t="s">
        <v>732</v>
      </c>
      <c r="F14" s="491">
        <v>2017</v>
      </c>
      <c r="G14" s="476" t="s">
        <v>596</v>
      </c>
      <c r="H14" s="491" t="s">
        <v>704</v>
      </c>
      <c r="I14" s="491" t="s">
        <v>733</v>
      </c>
      <c r="J14" s="491" t="s">
        <v>734</v>
      </c>
      <c r="K14" s="497">
        <v>87.143000000000001</v>
      </c>
      <c r="L14" s="493">
        <v>79.284842100000006</v>
      </c>
      <c r="M14" s="493"/>
      <c r="N14" s="506" t="s">
        <v>735</v>
      </c>
      <c r="O14" s="497">
        <v>79.284842100000006</v>
      </c>
      <c r="P14" s="493">
        <v>79.284842100000006</v>
      </c>
      <c r="Q14" s="497"/>
      <c r="R14" s="497">
        <v>0</v>
      </c>
      <c r="S14" s="497"/>
      <c r="T14" s="514">
        <v>99799.2</v>
      </c>
      <c r="U14" s="515">
        <v>43930.400000000001</v>
      </c>
    </row>
    <row r="15" spans="1:21" ht="90" customHeight="1" x14ac:dyDescent="0.3">
      <c r="A15" s="476">
        <v>7</v>
      </c>
      <c r="B15" s="490" t="s">
        <v>736</v>
      </c>
      <c r="C15" s="491" t="s">
        <v>737</v>
      </c>
      <c r="D15" s="491" t="s">
        <v>738</v>
      </c>
      <c r="E15" s="491" t="s">
        <v>739</v>
      </c>
      <c r="F15" s="491">
        <v>2020</v>
      </c>
      <c r="G15" s="476" t="s">
        <v>584</v>
      </c>
      <c r="H15" s="491" t="s">
        <v>740</v>
      </c>
      <c r="I15" s="491" t="s">
        <v>143</v>
      </c>
      <c r="J15" s="491" t="s">
        <v>741</v>
      </c>
      <c r="K15" s="497">
        <v>213.90676199999999</v>
      </c>
      <c r="L15" s="493">
        <v>208.15922800000001</v>
      </c>
      <c r="M15" s="493"/>
      <c r="N15" s="506" t="s">
        <v>742</v>
      </c>
      <c r="O15" s="497">
        <f>208.159227839+0.15516</f>
        <v>208.31438783900001</v>
      </c>
      <c r="P15" s="493">
        <v>208.15922800000001</v>
      </c>
      <c r="Q15" s="497"/>
      <c r="R15" s="497">
        <v>0</v>
      </c>
      <c r="S15" s="497"/>
      <c r="T15" s="514">
        <v>180483</v>
      </c>
      <c r="U15" s="515">
        <v>71389.899999999994</v>
      </c>
    </row>
    <row r="16" spans="1:21" ht="56.25" customHeight="1" x14ac:dyDescent="0.3">
      <c r="A16" s="476">
        <v>8</v>
      </c>
      <c r="B16" s="490" t="s">
        <v>743</v>
      </c>
      <c r="C16" s="491" t="s">
        <v>744</v>
      </c>
      <c r="D16" s="491" t="s">
        <v>745</v>
      </c>
      <c r="E16" s="491" t="s">
        <v>746</v>
      </c>
      <c r="F16" s="491">
        <v>2019</v>
      </c>
      <c r="G16" s="476" t="s">
        <v>596</v>
      </c>
      <c r="H16" s="491" t="s">
        <v>747</v>
      </c>
      <c r="I16" s="491" t="s">
        <v>733</v>
      </c>
      <c r="J16" s="491" t="s">
        <v>748</v>
      </c>
      <c r="K16" s="497">
        <v>62.027999999999999</v>
      </c>
      <c r="L16" s="493">
        <v>54.741194</v>
      </c>
      <c r="M16" s="493"/>
      <c r="N16" s="498" t="s">
        <v>749</v>
      </c>
      <c r="O16" s="506">
        <v>54.741193785</v>
      </c>
      <c r="P16" s="493">
        <v>54.741194</v>
      </c>
      <c r="Q16" s="497"/>
      <c r="R16" s="497">
        <v>0</v>
      </c>
      <c r="S16" s="497"/>
      <c r="T16" s="514">
        <v>18454</v>
      </c>
      <c r="U16" s="515">
        <v>10782.8</v>
      </c>
    </row>
    <row r="17" spans="1:22" ht="57" customHeight="1" x14ac:dyDescent="0.3">
      <c r="A17" s="476">
        <v>9</v>
      </c>
      <c r="B17" s="490" t="s">
        <v>750</v>
      </c>
      <c r="C17" s="491" t="s">
        <v>751</v>
      </c>
      <c r="D17" s="491" t="s">
        <v>752</v>
      </c>
      <c r="E17" s="491"/>
      <c r="F17" s="491"/>
      <c r="G17" s="476" t="s">
        <v>703</v>
      </c>
      <c r="H17" s="491" t="s">
        <v>696</v>
      </c>
      <c r="I17" s="491" t="s">
        <v>726</v>
      </c>
      <c r="J17" s="491" t="s">
        <v>753</v>
      </c>
      <c r="K17" s="497">
        <v>73.590999999999994</v>
      </c>
      <c r="L17" s="493">
        <v>56.408907999999997</v>
      </c>
      <c r="M17" s="493"/>
      <c r="N17" s="506" t="s">
        <v>754</v>
      </c>
      <c r="O17" s="497">
        <v>56.408907992000003</v>
      </c>
      <c r="P17" s="493">
        <v>56.408907999999997</v>
      </c>
      <c r="Q17" s="497"/>
      <c r="R17" s="497">
        <v>0</v>
      </c>
      <c r="S17" s="497"/>
      <c r="T17" s="514">
        <v>2700</v>
      </c>
      <c r="U17" s="515">
        <v>2251</v>
      </c>
    </row>
    <row r="18" spans="1:22" ht="24.75" customHeight="1" x14ac:dyDescent="0.3">
      <c r="A18" s="484" t="s">
        <v>755</v>
      </c>
      <c r="B18" s="516" t="s">
        <v>756</v>
      </c>
      <c r="C18" s="484"/>
      <c r="D18" s="484"/>
      <c r="E18" s="484"/>
      <c r="F18" s="484"/>
      <c r="G18" s="476"/>
      <c r="H18" s="491"/>
      <c r="I18" s="484">
        <f>COUNTA(I19:I35)</f>
        <v>17</v>
      </c>
      <c r="J18" s="483"/>
      <c r="K18" s="486">
        <f>SUM(K19:K35)</f>
        <v>4490.4402859999991</v>
      </c>
      <c r="L18" s="486">
        <f t="shared" ref="L18:U18" si="0">SUM(L19:L35)</f>
        <v>3537.6303163750008</v>
      </c>
      <c r="M18" s="486"/>
      <c r="N18" s="486">
        <f t="shared" si="0"/>
        <v>0</v>
      </c>
      <c r="O18" s="486">
        <f t="shared" si="0"/>
        <v>0</v>
      </c>
      <c r="P18" s="486">
        <f t="shared" si="0"/>
        <v>3464.1390943750012</v>
      </c>
      <c r="Q18" s="486">
        <f t="shared" si="0"/>
        <v>3287.388342268001</v>
      </c>
      <c r="R18" s="486">
        <f t="shared" si="0"/>
        <v>176.75075210700001</v>
      </c>
      <c r="S18" s="486">
        <f t="shared" si="0"/>
        <v>0</v>
      </c>
      <c r="T18" s="486">
        <f t="shared" si="0"/>
        <v>2598342.25</v>
      </c>
      <c r="U18" s="486">
        <f t="shared" si="0"/>
        <v>1001897.8700000001</v>
      </c>
      <c r="V18" s="517"/>
    </row>
    <row r="19" spans="1:22" ht="114.75" customHeight="1" x14ac:dyDescent="0.3">
      <c r="A19" s="476">
        <v>10</v>
      </c>
      <c r="B19" s="490" t="s">
        <v>757</v>
      </c>
      <c r="C19" s="491" t="s">
        <v>758</v>
      </c>
      <c r="D19" s="491"/>
      <c r="E19" s="491" t="s">
        <v>759</v>
      </c>
      <c r="F19" s="491">
        <v>2019</v>
      </c>
      <c r="G19" s="476" t="s">
        <v>588</v>
      </c>
      <c r="H19" s="491" t="s">
        <v>712</v>
      </c>
      <c r="I19" s="491" t="s">
        <v>713</v>
      </c>
      <c r="J19" s="491" t="s">
        <v>760</v>
      </c>
      <c r="K19" s="497">
        <v>916.28</v>
      </c>
      <c r="L19" s="497">
        <f>N19+O19+P19</f>
        <v>882.24894798300011</v>
      </c>
      <c r="M19" s="497"/>
      <c r="N19" s="506"/>
      <c r="O19" s="497">
        <v>0</v>
      </c>
      <c r="P19" s="497">
        <f>Q19+R19+S19</f>
        <v>882.24894798300011</v>
      </c>
      <c r="Q19" s="497">
        <f>+('[204]PL B.03b'!$V$38+'[204]PL B.03b'!$AD$38)/1000</f>
        <v>882.24894798300011</v>
      </c>
      <c r="R19" s="497">
        <v>0</v>
      </c>
      <c r="S19" s="497"/>
      <c r="T19" s="514">
        <v>479288.7</v>
      </c>
      <c r="U19" s="515">
        <v>208911.7</v>
      </c>
    </row>
    <row r="20" spans="1:22" ht="72" customHeight="1" x14ac:dyDescent="0.3">
      <c r="A20" s="476">
        <v>11</v>
      </c>
      <c r="B20" s="490" t="s">
        <v>761</v>
      </c>
      <c r="C20" s="491" t="s">
        <v>762</v>
      </c>
      <c r="D20" s="491" t="s">
        <v>763</v>
      </c>
      <c r="E20" s="491" t="s">
        <v>764</v>
      </c>
      <c r="F20" s="518">
        <v>43465</v>
      </c>
      <c r="G20" s="476" t="s">
        <v>588</v>
      </c>
      <c r="H20" s="491" t="s">
        <v>696</v>
      </c>
      <c r="I20" s="491" t="s">
        <v>765</v>
      </c>
      <c r="J20" s="491" t="s">
        <v>766</v>
      </c>
      <c r="K20" s="497">
        <v>541.21500000000003</v>
      </c>
      <c r="L20" s="497">
        <f t="shared" ref="L20:L46" si="1">N20+O20+P20</f>
        <v>412.22225487499998</v>
      </c>
      <c r="M20" s="497"/>
      <c r="N20" s="506"/>
      <c r="O20" s="497">
        <v>0</v>
      </c>
      <c r="P20" s="497">
        <f t="shared" ref="P20:P46" si="2">Q20+R20+S20</f>
        <v>412.22225487499998</v>
      </c>
      <c r="Q20" s="497">
        <v>412.22225487499998</v>
      </c>
      <c r="R20" s="497">
        <v>0</v>
      </c>
      <c r="S20" s="497"/>
      <c r="T20" s="514">
        <v>425383</v>
      </c>
      <c r="U20" s="515">
        <f>80363+48473.3</f>
        <v>128836.3</v>
      </c>
    </row>
    <row r="21" spans="1:22" ht="84" customHeight="1" x14ac:dyDescent="0.3">
      <c r="A21" s="476">
        <v>12</v>
      </c>
      <c r="B21" s="490" t="s">
        <v>767</v>
      </c>
      <c r="C21" s="518" t="s">
        <v>768</v>
      </c>
      <c r="D21" s="518" t="s">
        <v>769</v>
      </c>
      <c r="E21" s="518" t="s">
        <v>770</v>
      </c>
      <c r="F21" s="518">
        <v>44561</v>
      </c>
      <c r="G21" s="491" t="s">
        <v>588</v>
      </c>
      <c r="H21" s="491" t="s">
        <v>771</v>
      </c>
      <c r="I21" s="491" t="s">
        <v>772</v>
      </c>
      <c r="J21" s="491" t="s">
        <v>773</v>
      </c>
      <c r="K21" s="497">
        <v>373.38299999999998</v>
      </c>
      <c r="L21" s="497">
        <f t="shared" si="1"/>
        <v>297.60899999999998</v>
      </c>
      <c r="M21" s="497"/>
      <c r="N21" s="506"/>
      <c r="O21" s="497">
        <v>0</v>
      </c>
      <c r="P21" s="497">
        <f t="shared" si="2"/>
        <v>297.60899999999998</v>
      </c>
      <c r="Q21" s="497">
        <f>+'[204]PL B.03b'!$AC$47/1000</f>
        <v>297.60899999999998</v>
      </c>
      <c r="R21" s="497">
        <v>0</v>
      </c>
      <c r="S21" s="497"/>
      <c r="T21" s="514">
        <v>133700</v>
      </c>
      <c r="U21" s="515">
        <v>51141.9</v>
      </c>
    </row>
    <row r="22" spans="1:22" ht="60" customHeight="1" x14ac:dyDescent="0.3">
      <c r="A22" s="476">
        <v>13</v>
      </c>
      <c r="B22" s="490" t="s">
        <v>774</v>
      </c>
      <c r="C22" s="491" t="s">
        <v>775</v>
      </c>
      <c r="D22" s="491" t="s">
        <v>776</v>
      </c>
      <c r="E22" s="491"/>
      <c r="F22" s="491"/>
      <c r="G22" s="519" t="s">
        <v>596</v>
      </c>
      <c r="H22" s="491" t="s">
        <v>696</v>
      </c>
      <c r="I22" s="491" t="s">
        <v>733</v>
      </c>
      <c r="J22" s="491" t="s">
        <v>777</v>
      </c>
      <c r="K22" s="497">
        <v>63.054000000000002</v>
      </c>
      <c r="L22" s="497">
        <f t="shared" si="1"/>
        <v>63.054000000000002</v>
      </c>
      <c r="M22" s="497"/>
      <c r="N22" s="506"/>
      <c r="O22" s="497">
        <v>0</v>
      </c>
      <c r="P22" s="497">
        <f t="shared" si="2"/>
        <v>63.054000000000002</v>
      </c>
      <c r="Q22" s="497">
        <f>+K22</f>
        <v>63.054000000000002</v>
      </c>
      <c r="R22" s="497">
        <v>0</v>
      </c>
      <c r="S22" s="497"/>
      <c r="T22" s="514">
        <v>89514</v>
      </c>
      <c r="U22" s="515">
        <f>T22*40%</f>
        <v>35805.599999999999</v>
      </c>
    </row>
    <row r="23" spans="1:22" ht="56.25" customHeight="1" x14ac:dyDescent="0.3">
      <c r="A23" s="476">
        <v>14</v>
      </c>
      <c r="B23" s="490" t="s">
        <v>778</v>
      </c>
      <c r="C23" s="491" t="s">
        <v>779</v>
      </c>
      <c r="D23" s="491" t="s">
        <v>780</v>
      </c>
      <c r="E23" s="491" t="s">
        <v>781</v>
      </c>
      <c r="F23" s="491">
        <v>2019</v>
      </c>
      <c r="G23" s="519" t="s">
        <v>596</v>
      </c>
      <c r="H23" s="491" t="s">
        <v>696</v>
      </c>
      <c r="I23" s="491" t="s">
        <v>733</v>
      </c>
      <c r="J23" s="491" t="s">
        <v>782</v>
      </c>
      <c r="K23" s="497">
        <v>50.939</v>
      </c>
      <c r="L23" s="497">
        <f t="shared" si="1"/>
        <v>35.905799901000002</v>
      </c>
      <c r="M23" s="518">
        <v>44567</v>
      </c>
      <c r="N23" s="506"/>
      <c r="O23" s="497">
        <v>0</v>
      </c>
      <c r="P23" s="497">
        <f t="shared" si="2"/>
        <v>35.905799901000002</v>
      </c>
      <c r="Q23" s="497">
        <v>35.905799901000002</v>
      </c>
      <c r="R23" s="497">
        <v>0</v>
      </c>
      <c r="S23" s="497"/>
      <c r="T23" s="514">
        <v>25632.3</v>
      </c>
      <c r="U23" s="515">
        <v>9908.6</v>
      </c>
    </row>
    <row r="24" spans="1:22" ht="102" customHeight="1" x14ac:dyDescent="0.3">
      <c r="A24" s="476">
        <v>15</v>
      </c>
      <c r="B24" s="490" t="s">
        <v>783</v>
      </c>
      <c r="C24" s="491" t="s">
        <v>784</v>
      </c>
      <c r="D24" s="491" t="s">
        <v>785</v>
      </c>
      <c r="E24" s="491" t="s">
        <v>786</v>
      </c>
      <c r="F24" s="491">
        <v>2020</v>
      </c>
      <c r="G24" s="519" t="s">
        <v>787</v>
      </c>
      <c r="H24" s="491" t="s">
        <v>696</v>
      </c>
      <c r="I24" s="491" t="s">
        <v>765</v>
      </c>
      <c r="J24" s="491" t="s">
        <v>788</v>
      </c>
      <c r="K24" s="497">
        <v>1566.03</v>
      </c>
      <c r="L24" s="497">
        <f t="shared" si="1"/>
        <v>1037.687526484</v>
      </c>
      <c r="M24" s="497"/>
      <c r="N24" s="506"/>
      <c r="O24" s="497">
        <v>0</v>
      </c>
      <c r="P24" s="497">
        <f t="shared" si="2"/>
        <v>1037.687526484</v>
      </c>
      <c r="Q24" s="497">
        <f>308.751565079+728.935961405</f>
        <v>1037.687526484</v>
      </c>
      <c r="R24" s="497">
        <v>0</v>
      </c>
      <c r="S24" s="497"/>
      <c r="T24" s="514">
        <v>783079</v>
      </c>
      <c r="U24" s="515">
        <v>319206.2</v>
      </c>
    </row>
    <row r="25" spans="1:22" ht="45" customHeight="1" x14ac:dyDescent="0.3">
      <c r="A25" s="476">
        <v>16</v>
      </c>
      <c r="B25" s="490" t="s">
        <v>789</v>
      </c>
      <c r="C25" s="491" t="s">
        <v>790</v>
      </c>
      <c r="D25" s="491" t="s">
        <v>752</v>
      </c>
      <c r="E25" s="491" t="s">
        <v>791</v>
      </c>
      <c r="F25" s="491">
        <v>2019</v>
      </c>
      <c r="G25" s="491" t="s">
        <v>703</v>
      </c>
      <c r="H25" s="491" t="s">
        <v>696</v>
      </c>
      <c r="I25" s="498" t="s">
        <v>726</v>
      </c>
      <c r="J25" s="519" t="s">
        <v>792</v>
      </c>
      <c r="K25" s="497">
        <v>79.908000000000001</v>
      </c>
      <c r="L25" s="497">
        <f t="shared" si="1"/>
        <v>73.107112000000001</v>
      </c>
      <c r="M25" s="497"/>
      <c r="N25" s="506"/>
      <c r="O25" s="497">
        <v>0</v>
      </c>
      <c r="P25" s="497">
        <f t="shared" si="2"/>
        <v>73.107112000000001</v>
      </c>
      <c r="Q25" s="497">
        <v>72.957111999999995</v>
      </c>
      <c r="R25" s="497">
        <v>0.15</v>
      </c>
      <c r="S25" s="497"/>
      <c r="T25" s="514">
        <v>24989</v>
      </c>
      <c r="U25" s="515">
        <v>5992.3</v>
      </c>
    </row>
    <row r="26" spans="1:22" ht="72.75" customHeight="1" x14ac:dyDescent="0.3">
      <c r="A26" s="476">
        <v>17</v>
      </c>
      <c r="B26" s="490" t="s">
        <v>793</v>
      </c>
      <c r="C26" s="491" t="s">
        <v>794</v>
      </c>
      <c r="D26" s="491" t="s">
        <v>795</v>
      </c>
      <c r="E26" s="491" t="s">
        <v>796</v>
      </c>
      <c r="F26" s="518" t="s">
        <v>797</v>
      </c>
      <c r="G26" s="491" t="s">
        <v>703</v>
      </c>
      <c r="H26" s="491" t="s">
        <v>704</v>
      </c>
      <c r="I26" s="498" t="s">
        <v>726</v>
      </c>
      <c r="J26" s="519" t="s">
        <v>798</v>
      </c>
      <c r="K26" s="497">
        <v>66.6327</v>
      </c>
      <c r="L26" s="497">
        <v>63.2</v>
      </c>
      <c r="M26" s="497"/>
      <c r="N26" s="506"/>
      <c r="O26" s="497">
        <v>0</v>
      </c>
      <c r="P26" s="497">
        <f>Q26+R26+S26</f>
        <v>60.2</v>
      </c>
      <c r="Q26" s="497">
        <v>46.5</v>
      </c>
      <c r="R26" s="497">
        <v>13.7</v>
      </c>
      <c r="S26" s="497"/>
      <c r="T26" s="520">
        <v>33600</v>
      </c>
      <c r="U26" s="515">
        <v>10900</v>
      </c>
    </row>
    <row r="27" spans="1:22" ht="81.75" customHeight="1" x14ac:dyDescent="0.3">
      <c r="A27" s="476">
        <v>18</v>
      </c>
      <c r="B27" s="490" t="s">
        <v>799</v>
      </c>
      <c r="C27" s="491" t="s">
        <v>800</v>
      </c>
      <c r="D27" s="491" t="s">
        <v>752</v>
      </c>
      <c r="E27" s="491" t="s">
        <v>801</v>
      </c>
      <c r="F27" s="491">
        <v>2021</v>
      </c>
      <c r="G27" s="491" t="s">
        <v>703</v>
      </c>
      <c r="H27" s="491" t="s">
        <v>696</v>
      </c>
      <c r="I27" s="498" t="s">
        <v>726</v>
      </c>
      <c r="J27" s="519" t="s">
        <v>802</v>
      </c>
      <c r="K27" s="497">
        <v>74.245174000000006</v>
      </c>
      <c r="L27" s="497">
        <f>N27+O27+P27</f>
        <v>45.727000000000004</v>
      </c>
      <c r="M27" s="497"/>
      <c r="N27" s="506"/>
      <c r="O27" s="497">
        <v>0</v>
      </c>
      <c r="P27" s="497">
        <f>Q27+R27+S27</f>
        <v>45.727000000000004</v>
      </c>
      <c r="Q27" s="497">
        <f>+'[204]PL B.03b'!$AD$70/1000</f>
        <v>27.995999999999999</v>
      </c>
      <c r="R27" s="497">
        <f>+'[204]PL B.03b'!$AL$70/1000</f>
        <v>17.731000000000002</v>
      </c>
      <c r="S27" s="497"/>
      <c r="T27" s="514">
        <v>10000</v>
      </c>
      <c r="U27" s="515">
        <v>3500</v>
      </c>
    </row>
    <row r="28" spans="1:22" ht="96" customHeight="1" x14ac:dyDescent="0.3">
      <c r="A28" s="476">
        <v>19</v>
      </c>
      <c r="B28" s="521" t="s">
        <v>803</v>
      </c>
      <c r="C28" s="519" t="s">
        <v>804</v>
      </c>
      <c r="D28" s="519" t="s">
        <v>805</v>
      </c>
      <c r="E28" s="519" t="s">
        <v>806</v>
      </c>
      <c r="F28" s="519">
        <v>2021</v>
      </c>
      <c r="G28" s="519" t="s">
        <v>596</v>
      </c>
      <c r="H28" s="519" t="s">
        <v>771</v>
      </c>
      <c r="I28" s="519" t="s">
        <v>733</v>
      </c>
      <c r="J28" s="519" t="s">
        <v>782</v>
      </c>
      <c r="K28" s="497">
        <v>183.43899999999999</v>
      </c>
      <c r="L28" s="497">
        <f>N28+O28+P28</f>
        <v>163.55145853199997</v>
      </c>
      <c r="M28" s="518">
        <v>44846</v>
      </c>
      <c r="N28" s="506"/>
      <c r="O28" s="497">
        <v>0</v>
      </c>
      <c r="P28" s="497">
        <f>Q28+R28+S28</f>
        <v>163.55145853199997</v>
      </c>
      <c r="Q28" s="497">
        <v>130.22153302499999</v>
      </c>
      <c r="R28" s="497">
        <v>33.329925506999999</v>
      </c>
      <c r="S28" s="497"/>
      <c r="T28" s="514">
        <f>61919.3+64828.4</f>
        <v>126747.70000000001</v>
      </c>
      <c r="U28" s="515">
        <f>20883.51+25914</f>
        <v>46797.509999999995</v>
      </c>
    </row>
    <row r="29" spans="1:22" ht="62.4" x14ac:dyDescent="0.3">
      <c r="A29" s="476">
        <v>20</v>
      </c>
      <c r="B29" s="490" t="s">
        <v>807</v>
      </c>
      <c r="C29" s="491" t="s">
        <v>808</v>
      </c>
      <c r="D29" s="491" t="s">
        <v>780</v>
      </c>
      <c r="E29" s="519" t="s">
        <v>809</v>
      </c>
      <c r="F29" s="491" t="s">
        <v>810</v>
      </c>
      <c r="G29" s="491" t="s">
        <v>596</v>
      </c>
      <c r="H29" s="491" t="s">
        <v>747</v>
      </c>
      <c r="I29" s="498" t="s">
        <v>733</v>
      </c>
      <c r="J29" s="519" t="s">
        <v>748</v>
      </c>
      <c r="K29" s="497">
        <v>188.48699999999999</v>
      </c>
      <c r="L29" s="497">
        <f>N29+O29+P29</f>
        <v>140</v>
      </c>
      <c r="M29" s="497"/>
      <c r="N29" s="506"/>
      <c r="O29" s="497">
        <v>0</v>
      </c>
      <c r="P29" s="497">
        <f>Q29+R29+S29</f>
        <v>140</v>
      </c>
      <c r="Q29" s="497">
        <v>140</v>
      </c>
      <c r="R29" s="497">
        <v>0</v>
      </c>
      <c r="S29" s="497"/>
      <c r="T29" s="635">
        <v>296200</v>
      </c>
      <c r="U29" s="636">
        <v>124000</v>
      </c>
    </row>
    <row r="30" spans="1:22" ht="62.4" x14ac:dyDescent="0.3">
      <c r="A30" s="476">
        <v>21</v>
      </c>
      <c r="B30" s="490" t="s">
        <v>811</v>
      </c>
      <c r="C30" s="491" t="s">
        <v>812</v>
      </c>
      <c r="D30" s="491" t="s">
        <v>780</v>
      </c>
      <c r="E30" s="519" t="s">
        <v>809</v>
      </c>
      <c r="F30" s="491" t="s">
        <v>813</v>
      </c>
      <c r="G30" s="491" t="s">
        <v>596</v>
      </c>
      <c r="H30" s="491" t="s">
        <v>696</v>
      </c>
      <c r="I30" s="498" t="s">
        <v>733</v>
      </c>
      <c r="J30" s="519" t="s">
        <v>748</v>
      </c>
      <c r="K30" s="497">
        <v>56.183999999999997</v>
      </c>
      <c r="L30" s="497">
        <f>N30+O30+P30</f>
        <v>28</v>
      </c>
      <c r="M30" s="497"/>
      <c r="N30" s="506"/>
      <c r="O30" s="497">
        <v>0</v>
      </c>
      <c r="P30" s="497">
        <f>Q30+R30+S30</f>
        <v>28</v>
      </c>
      <c r="Q30" s="497">
        <v>28</v>
      </c>
      <c r="R30" s="497">
        <v>0</v>
      </c>
      <c r="S30" s="497"/>
      <c r="T30" s="635"/>
      <c r="U30" s="636"/>
    </row>
    <row r="31" spans="1:22" ht="41.25" customHeight="1" x14ac:dyDescent="0.3">
      <c r="A31" s="476">
        <v>22</v>
      </c>
      <c r="B31" s="490" t="s">
        <v>814</v>
      </c>
      <c r="C31" s="491" t="s">
        <v>815</v>
      </c>
      <c r="D31" s="491" t="s">
        <v>816</v>
      </c>
      <c r="E31" s="491" t="s">
        <v>817</v>
      </c>
      <c r="F31" s="518">
        <v>44074</v>
      </c>
      <c r="G31" s="491" t="s">
        <v>584</v>
      </c>
      <c r="H31" s="491" t="s">
        <v>696</v>
      </c>
      <c r="I31" s="498" t="s">
        <v>143</v>
      </c>
      <c r="J31" s="519" t="s">
        <v>818</v>
      </c>
      <c r="K31" s="497">
        <v>56.279699999999998</v>
      </c>
      <c r="L31" s="497">
        <f t="shared" si="1"/>
        <v>54.192999999999998</v>
      </c>
      <c r="M31" s="497"/>
      <c r="N31" s="506"/>
      <c r="O31" s="497">
        <v>0</v>
      </c>
      <c r="P31" s="497">
        <f t="shared" si="2"/>
        <v>54.192999999999998</v>
      </c>
      <c r="Q31" s="497">
        <v>54.192999999999998</v>
      </c>
      <c r="R31" s="497">
        <v>0</v>
      </c>
      <c r="S31" s="497"/>
      <c r="T31" s="522">
        <v>43916</v>
      </c>
      <c r="U31" s="523">
        <v>17081</v>
      </c>
    </row>
    <row r="32" spans="1:22" ht="70.5" customHeight="1" x14ac:dyDescent="0.3">
      <c r="A32" s="476">
        <v>23</v>
      </c>
      <c r="B32" s="521" t="s">
        <v>819</v>
      </c>
      <c r="C32" s="519" t="s">
        <v>820</v>
      </c>
      <c r="D32" s="519" t="s">
        <v>795</v>
      </c>
      <c r="E32" s="519" t="s">
        <v>821</v>
      </c>
      <c r="F32" s="524">
        <v>44402</v>
      </c>
      <c r="G32" s="519" t="s">
        <v>584</v>
      </c>
      <c r="H32" s="519" t="s">
        <v>740</v>
      </c>
      <c r="I32" s="519" t="s">
        <v>143</v>
      </c>
      <c r="J32" s="519" t="s">
        <v>822</v>
      </c>
      <c r="K32" s="497">
        <v>44.825657999999997</v>
      </c>
      <c r="L32" s="497">
        <f t="shared" si="1"/>
        <v>45.399904999999997</v>
      </c>
      <c r="M32" s="497"/>
      <c r="N32" s="506"/>
      <c r="O32" s="497">
        <v>0</v>
      </c>
      <c r="P32" s="497">
        <f t="shared" si="2"/>
        <v>45.399904999999997</v>
      </c>
      <c r="Q32" s="497">
        <v>45.399904999999997</v>
      </c>
      <c r="R32" s="497">
        <v>0</v>
      </c>
      <c r="S32" s="497"/>
      <c r="T32" s="520">
        <f>37085.65+6706.9</f>
        <v>43792.55</v>
      </c>
      <c r="U32" s="523">
        <f>9880.81+3237.6</f>
        <v>13118.41</v>
      </c>
    </row>
    <row r="33" spans="1:21" ht="56.25" customHeight="1" x14ac:dyDescent="0.3">
      <c r="A33" s="476">
        <v>24</v>
      </c>
      <c r="B33" s="490" t="s">
        <v>823</v>
      </c>
      <c r="C33" s="491" t="s">
        <v>824</v>
      </c>
      <c r="D33" s="491" t="s">
        <v>825</v>
      </c>
      <c r="E33" s="491"/>
      <c r="F33" s="491"/>
      <c r="G33" s="491" t="s">
        <v>588</v>
      </c>
      <c r="H33" s="491" t="s">
        <v>771</v>
      </c>
      <c r="I33" s="519" t="s">
        <v>772</v>
      </c>
      <c r="J33" s="519" t="s">
        <v>773</v>
      </c>
      <c r="K33" s="497">
        <v>68.997739999999993</v>
      </c>
      <c r="L33" s="497">
        <f>N33+O33+P33</f>
        <v>56.913997600000002</v>
      </c>
      <c r="M33" s="497"/>
      <c r="N33" s="506"/>
      <c r="O33" s="497">
        <v>0</v>
      </c>
      <c r="P33" s="497">
        <f>Q33+R33+S33</f>
        <v>56.913997600000002</v>
      </c>
      <c r="Q33" s="497">
        <v>0</v>
      </c>
      <c r="R33" s="497">
        <f>+'[204]PL B.03b'!$AL$59/1000</f>
        <v>56.913997600000002</v>
      </c>
      <c r="S33" s="497"/>
      <c r="T33" s="520">
        <f>3.5*10000</f>
        <v>35000</v>
      </c>
      <c r="U33" s="523">
        <v>10918.35</v>
      </c>
    </row>
    <row r="34" spans="1:21" ht="62.4" x14ac:dyDescent="0.3">
      <c r="A34" s="476">
        <v>25</v>
      </c>
      <c r="B34" s="490" t="s">
        <v>826</v>
      </c>
      <c r="C34" s="491" t="s">
        <v>827</v>
      </c>
      <c r="D34" s="491" t="s">
        <v>795</v>
      </c>
      <c r="E34" s="491" t="s">
        <v>828</v>
      </c>
      <c r="F34" s="518" t="s">
        <v>829</v>
      </c>
      <c r="G34" s="491" t="s">
        <v>703</v>
      </c>
      <c r="H34" s="491" t="s">
        <v>704</v>
      </c>
      <c r="I34" s="498" t="s">
        <v>726</v>
      </c>
      <c r="J34" s="519" t="s">
        <v>830</v>
      </c>
      <c r="K34" s="497">
        <v>119.73</v>
      </c>
      <c r="L34" s="497">
        <v>98</v>
      </c>
      <c r="M34" s="497"/>
      <c r="N34" s="506"/>
      <c r="O34" s="497">
        <v>0</v>
      </c>
      <c r="P34" s="497">
        <f>Q34+R34+S34</f>
        <v>68.319092000000012</v>
      </c>
      <c r="Q34" s="497">
        <f>+'[204]PL B.03b'!$AD$48/1000</f>
        <v>13.393263000000001</v>
      </c>
      <c r="R34" s="497">
        <f>+'[204]PL B.03b'!$AL$48/1000</f>
        <v>54.925829000000007</v>
      </c>
      <c r="S34" s="497"/>
      <c r="T34" s="520">
        <v>47500</v>
      </c>
      <c r="U34" s="523">
        <v>15780</v>
      </c>
    </row>
    <row r="35" spans="1:21" ht="62.4" x14ac:dyDescent="0.3">
      <c r="A35" s="476">
        <v>26</v>
      </c>
      <c r="B35" s="490" t="s">
        <v>831</v>
      </c>
      <c r="C35" s="491" t="s">
        <v>832</v>
      </c>
      <c r="D35" s="491"/>
      <c r="E35" s="491"/>
      <c r="F35" s="518"/>
      <c r="G35" s="491" t="s">
        <v>588</v>
      </c>
      <c r="H35" s="491" t="s">
        <v>712</v>
      </c>
      <c r="I35" s="498" t="s">
        <v>363</v>
      </c>
      <c r="J35" s="519" t="s">
        <v>833</v>
      </c>
      <c r="K35" s="497">
        <v>40.810313999999998</v>
      </c>
      <c r="L35" s="497">
        <v>40.810313999999998</v>
      </c>
      <c r="M35" s="497"/>
      <c r="N35" s="506"/>
      <c r="O35" s="497">
        <f>-T351</f>
        <v>0</v>
      </c>
      <c r="P35" s="497"/>
      <c r="Q35" s="497"/>
      <c r="R35" s="497"/>
      <c r="S35" s="497"/>
      <c r="T35" s="497">
        <v>0</v>
      </c>
      <c r="U35" s="523">
        <v>0</v>
      </c>
    </row>
    <row r="36" spans="1:21" ht="27.75" customHeight="1" x14ac:dyDescent="0.3">
      <c r="A36" s="474" t="s">
        <v>35</v>
      </c>
      <c r="B36" s="472" t="s">
        <v>225</v>
      </c>
      <c r="C36" s="482"/>
      <c r="D36" s="482"/>
      <c r="E36" s="482"/>
      <c r="F36" s="482"/>
      <c r="G36" s="472"/>
      <c r="H36" s="482"/>
      <c r="I36" s="482">
        <f t="shared" ref="I36:U36" si="3">I37+I50</f>
        <v>15</v>
      </c>
      <c r="J36" s="482">
        <f t="shared" si="3"/>
        <v>0</v>
      </c>
      <c r="K36" s="525">
        <f t="shared" si="3"/>
        <v>6427.2581489999993</v>
      </c>
      <c r="L36" s="525">
        <f t="shared" si="3"/>
        <v>1361.4719718487984</v>
      </c>
      <c r="M36" s="525"/>
      <c r="N36" s="525">
        <f t="shared" si="3"/>
        <v>0</v>
      </c>
      <c r="O36" s="525">
        <f t="shared" si="3"/>
        <v>0</v>
      </c>
      <c r="P36" s="525">
        <f t="shared" si="3"/>
        <v>1361.4719718487984</v>
      </c>
      <c r="Q36" s="525">
        <f t="shared" si="3"/>
        <v>976.49066245400002</v>
      </c>
      <c r="R36" s="525">
        <f t="shared" si="3"/>
        <v>384.98130939479825</v>
      </c>
      <c r="S36" s="525">
        <f t="shared" si="3"/>
        <v>0</v>
      </c>
      <c r="T36" s="526">
        <f t="shared" si="3"/>
        <v>4221333.4000000004</v>
      </c>
      <c r="U36" s="525">
        <f t="shared" si="3"/>
        <v>1315395.1500000001</v>
      </c>
    </row>
    <row r="37" spans="1:21" ht="27.75" customHeight="1" x14ac:dyDescent="0.3">
      <c r="A37" s="474" t="s">
        <v>834</v>
      </c>
      <c r="B37" s="472" t="s">
        <v>835</v>
      </c>
      <c r="C37" s="482"/>
      <c r="D37" s="482"/>
      <c r="E37" s="482"/>
      <c r="F37" s="482"/>
      <c r="G37" s="472"/>
      <c r="H37" s="482"/>
      <c r="I37" s="482">
        <f>COUNTA(I38:I49)</f>
        <v>12</v>
      </c>
      <c r="J37" s="482"/>
      <c r="K37" s="525">
        <f>SUM(K38:K49)</f>
        <v>5449.5983849999993</v>
      </c>
      <c r="L37" s="525">
        <f>SUM(L38:L49)</f>
        <v>1361.4719718487984</v>
      </c>
      <c r="M37" s="525"/>
      <c r="N37" s="525">
        <f t="shared" ref="N37:S37" si="4">SUM(N38:N47)</f>
        <v>0</v>
      </c>
      <c r="O37" s="525">
        <f t="shared" si="4"/>
        <v>0</v>
      </c>
      <c r="P37" s="525">
        <f t="shared" si="4"/>
        <v>1361.4719718487984</v>
      </c>
      <c r="Q37" s="525">
        <f t="shared" si="4"/>
        <v>976.49066245400002</v>
      </c>
      <c r="R37" s="525">
        <f t="shared" si="4"/>
        <v>384.98130939479825</v>
      </c>
      <c r="S37" s="525">
        <f t="shared" si="4"/>
        <v>0</v>
      </c>
      <c r="T37" s="525">
        <f>SUM(T38:T49)</f>
        <v>3839989.4</v>
      </c>
      <c r="U37" s="525">
        <f>SUM(U38:U49)</f>
        <v>1167987.9900000002</v>
      </c>
    </row>
    <row r="38" spans="1:21" ht="98.25" customHeight="1" x14ac:dyDescent="0.3">
      <c r="A38" s="476">
        <v>27</v>
      </c>
      <c r="B38" s="490" t="s">
        <v>836</v>
      </c>
      <c r="C38" s="491" t="s">
        <v>837</v>
      </c>
      <c r="D38" s="491" t="s">
        <v>816</v>
      </c>
      <c r="E38" s="519" t="s">
        <v>838</v>
      </c>
      <c r="F38" s="491">
        <v>2022</v>
      </c>
      <c r="G38" s="491" t="s">
        <v>703</v>
      </c>
      <c r="H38" s="491" t="s">
        <v>696</v>
      </c>
      <c r="I38" s="498" t="s">
        <v>470</v>
      </c>
      <c r="J38" s="519" t="s">
        <v>792</v>
      </c>
      <c r="K38" s="497">
        <v>192.309</v>
      </c>
      <c r="L38" s="497">
        <f t="shared" si="1"/>
        <v>120</v>
      </c>
      <c r="M38" s="497"/>
      <c r="N38" s="506"/>
      <c r="O38" s="497">
        <v>0</v>
      </c>
      <c r="P38" s="497">
        <f t="shared" si="2"/>
        <v>120</v>
      </c>
      <c r="Q38" s="497">
        <v>120</v>
      </c>
      <c r="R38" s="497">
        <v>0</v>
      </c>
      <c r="S38" s="497"/>
      <c r="T38" s="514">
        <v>65010</v>
      </c>
      <c r="U38" s="515">
        <v>21152</v>
      </c>
    </row>
    <row r="39" spans="1:21" ht="76.5" customHeight="1" x14ac:dyDescent="0.3">
      <c r="A39" s="476">
        <v>28</v>
      </c>
      <c r="B39" s="521" t="s">
        <v>839</v>
      </c>
      <c r="C39" s="519" t="s">
        <v>840</v>
      </c>
      <c r="D39" s="519" t="s">
        <v>841</v>
      </c>
      <c r="E39" s="519" t="s">
        <v>842</v>
      </c>
      <c r="F39" s="519">
        <v>2021</v>
      </c>
      <c r="G39" s="519" t="s">
        <v>596</v>
      </c>
      <c r="H39" s="519" t="s">
        <v>696</v>
      </c>
      <c r="I39" s="519" t="s">
        <v>470</v>
      </c>
      <c r="J39" s="519" t="s">
        <v>843</v>
      </c>
      <c r="K39" s="497">
        <v>516.36880399999995</v>
      </c>
      <c r="L39" s="497">
        <f t="shared" si="1"/>
        <v>309.21383356799998</v>
      </c>
      <c r="M39" s="497"/>
      <c r="N39" s="506"/>
      <c r="O39" s="497">
        <v>0</v>
      </c>
      <c r="P39" s="497">
        <f t="shared" si="2"/>
        <v>309.21383356799998</v>
      </c>
      <c r="Q39" s="497">
        <f>+'[204]PL B.03b'!$AE$32/1000</f>
        <v>250.70883356799999</v>
      </c>
      <c r="R39" s="497">
        <f>+'[204]PL B.03b'!$AM$32/1000</f>
        <v>58.505000000000003</v>
      </c>
      <c r="S39" s="497"/>
      <c r="T39" s="514">
        <v>195354.7</v>
      </c>
      <c r="U39" s="515">
        <v>92518</v>
      </c>
    </row>
    <row r="40" spans="1:21" ht="62.4" x14ac:dyDescent="0.3">
      <c r="A40" s="476">
        <v>29</v>
      </c>
      <c r="B40" s="521" t="s">
        <v>844</v>
      </c>
      <c r="C40" s="519" t="s">
        <v>845</v>
      </c>
      <c r="D40" s="519" t="s">
        <v>780</v>
      </c>
      <c r="E40" s="519" t="s">
        <v>846</v>
      </c>
      <c r="F40" s="519" t="s">
        <v>847</v>
      </c>
      <c r="G40" s="519" t="s">
        <v>596</v>
      </c>
      <c r="H40" s="519" t="s">
        <v>771</v>
      </c>
      <c r="I40" s="519" t="s">
        <v>733</v>
      </c>
      <c r="J40" s="519" t="s">
        <v>843</v>
      </c>
      <c r="K40" s="497">
        <v>585.12151800000004</v>
      </c>
      <c r="L40" s="497">
        <f t="shared" si="1"/>
        <v>309.858481117</v>
      </c>
      <c r="M40" s="497"/>
      <c r="N40" s="506"/>
      <c r="O40" s="497">
        <v>0</v>
      </c>
      <c r="P40" s="497">
        <f t="shared" si="2"/>
        <v>309.858481117</v>
      </c>
      <c r="Q40" s="497">
        <v>309.858481117</v>
      </c>
      <c r="R40" s="497"/>
      <c r="S40" s="497"/>
      <c r="T40" s="514">
        <v>242943</v>
      </c>
      <c r="U40" s="515">
        <f>87619.24+14622.8</f>
        <v>102242.04000000001</v>
      </c>
    </row>
    <row r="41" spans="1:21" ht="96.75" customHeight="1" x14ac:dyDescent="0.3">
      <c r="A41" s="476">
        <v>30</v>
      </c>
      <c r="B41" s="521" t="s">
        <v>848</v>
      </c>
      <c r="C41" s="519" t="s">
        <v>849</v>
      </c>
      <c r="D41" s="519" t="s">
        <v>752</v>
      </c>
      <c r="E41" s="519" t="s">
        <v>850</v>
      </c>
      <c r="F41" s="524" t="s">
        <v>851</v>
      </c>
      <c r="G41" s="519" t="s">
        <v>596</v>
      </c>
      <c r="H41" s="519" t="s">
        <v>771</v>
      </c>
      <c r="I41" s="519" t="s">
        <v>733</v>
      </c>
      <c r="J41" s="519" t="s">
        <v>852</v>
      </c>
      <c r="K41" s="497">
        <v>100.70950000000001</v>
      </c>
      <c r="L41" s="497">
        <f t="shared" si="1"/>
        <v>79.708427499999999</v>
      </c>
      <c r="M41" s="497"/>
      <c r="N41" s="506"/>
      <c r="O41" s="497">
        <v>0</v>
      </c>
      <c r="P41" s="497">
        <f t="shared" si="2"/>
        <v>79.708427499999999</v>
      </c>
      <c r="Q41" s="497">
        <v>69.670216300000007</v>
      </c>
      <c r="R41" s="497">
        <v>10.038211199999999</v>
      </c>
      <c r="S41" s="497"/>
      <c r="T41" s="514">
        <f>19335+66643.4</f>
        <v>85978.4</v>
      </c>
      <c r="U41" s="515">
        <f>5457.5+34038.3</f>
        <v>39495.800000000003</v>
      </c>
    </row>
    <row r="42" spans="1:21" ht="66" customHeight="1" x14ac:dyDescent="0.3">
      <c r="A42" s="476">
        <v>31</v>
      </c>
      <c r="B42" s="521" t="s">
        <v>853</v>
      </c>
      <c r="C42" s="519" t="s">
        <v>854</v>
      </c>
      <c r="D42" s="519" t="s">
        <v>855</v>
      </c>
      <c r="E42" s="519" t="s">
        <v>856</v>
      </c>
      <c r="F42" s="519">
        <v>2023</v>
      </c>
      <c r="G42" s="519" t="s">
        <v>703</v>
      </c>
      <c r="H42" s="519" t="s">
        <v>696</v>
      </c>
      <c r="I42" s="519" t="s">
        <v>726</v>
      </c>
      <c r="J42" s="519" t="s">
        <v>857</v>
      </c>
      <c r="K42" s="497">
        <v>633.11815799999999</v>
      </c>
      <c r="L42" s="497">
        <f t="shared" si="1"/>
        <v>187.39729994179825</v>
      </c>
      <c r="M42" s="497"/>
      <c r="N42" s="506"/>
      <c r="O42" s="497">
        <v>0</v>
      </c>
      <c r="P42" s="497">
        <f t="shared" si="2"/>
        <v>187.39729994179825</v>
      </c>
      <c r="Q42" s="497">
        <f>+'[204]PL B.03b'!$AD$46/1000</f>
        <v>42.493201747000001</v>
      </c>
      <c r="R42" s="497">
        <f>+'[204]PL B.03b'!$AL$46/1000</f>
        <v>144.90409819479825</v>
      </c>
      <c r="S42" s="497"/>
      <c r="T42" s="522">
        <f>219457.3+232346</f>
        <v>451803.3</v>
      </c>
      <c r="U42" s="515">
        <f>67396.6+75207.5</f>
        <v>142604.1</v>
      </c>
    </row>
    <row r="43" spans="1:21" ht="62.4" x14ac:dyDescent="0.3">
      <c r="A43" s="476">
        <v>32</v>
      </c>
      <c r="B43" s="521" t="s">
        <v>858</v>
      </c>
      <c r="C43" s="519" t="s">
        <v>859</v>
      </c>
      <c r="D43" s="519">
        <v>2020</v>
      </c>
      <c r="E43" s="519" t="s">
        <v>860</v>
      </c>
      <c r="F43" s="524" t="s">
        <v>861</v>
      </c>
      <c r="G43" s="519" t="s">
        <v>588</v>
      </c>
      <c r="H43" s="519" t="s">
        <v>696</v>
      </c>
      <c r="I43" s="519" t="s">
        <v>470</v>
      </c>
      <c r="J43" s="519" t="s">
        <v>862</v>
      </c>
      <c r="K43" s="497">
        <f>1388.633</f>
        <v>1388.633</v>
      </c>
      <c r="L43" s="497">
        <f t="shared" si="1"/>
        <v>149.06892972200001</v>
      </c>
      <c r="M43" s="497"/>
      <c r="N43" s="506"/>
      <c r="O43" s="497">
        <v>0</v>
      </c>
      <c r="P43" s="497">
        <f t="shared" si="2"/>
        <v>149.06892972200001</v>
      </c>
      <c r="Q43" s="497">
        <v>149.06892972200001</v>
      </c>
      <c r="R43" s="497"/>
      <c r="S43" s="497"/>
      <c r="T43" s="514">
        <f>498000+962000</f>
        <v>1460000</v>
      </c>
      <c r="U43" s="523">
        <f>124460+181371</f>
        <v>305831</v>
      </c>
    </row>
    <row r="44" spans="1:21" ht="87.75" customHeight="1" x14ac:dyDescent="0.3">
      <c r="A44" s="476">
        <v>33</v>
      </c>
      <c r="B44" s="521" t="s">
        <v>863</v>
      </c>
      <c r="C44" s="519" t="s">
        <v>864</v>
      </c>
      <c r="D44" s="519" t="s">
        <v>865</v>
      </c>
      <c r="E44" s="519"/>
      <c r="F44" s="519"/>
      <c r="G44" s="519" t="s">
        <v>588</v>
      </c>
      <c r="H44" s="519" t="s">
        <v>771</v>
      </c>
      <c r="I44" s="519" t="s">
        <v>772</v>
      </c>
      <c r="J44" s="519" t="s">
        <v>866</v>
      </c>
      <c r="K44" s="497">
        <v>699.18002799999999</v>
      </c>
      <c r="L44" s="497">
        <f t="shared" si="1"/>
        <v>86.825000000000003</v>
      </c>
      <c r="M44" s="497"/>
      <c r="N44" s="506"/>
      <c r="O44" s="497">
        <v>0</v>
      </c>
      <c r="P44" s="497">
        <f t="shared" si="2"/>
        <v>86.825000000000003</v>
      </c>
      <c r="Q44" s="497">
        <v>34.691000000000003</v>
      </c>
      <c r="R44" s="497">
        <v>52.134</v>
      </c>
      <c r="S44" s="497"/>
      <c r="T44" s="520">
        <f>156200+240000</f>
        <v>396200</v>
      </c>
      <c r="U44" s="523">
        <f>37800+98800</f>
        <v>136600</v>
      </c>
    </row>
    <row r="45" spans="1:21" ht="39.75" customHeight="1" x14ac:dyDescent="0.3">
      <c r="A45" s="476">
        <v>34</v>
      </c>
      <c r="B45" s="490" t="s">
        <v>867</v>
      </c>
      <c r="C45" s="491" t="s">
        <v>868</v>
      </c>
      <c r="D45" s="491" t="s">
        <v>869</v>
      </c>
      <c r="E45" s="491" t="s">
        <v>870</v>
      </c>
      <c r="F45" s="518">
        <v>44651</v>
      </c>
      <c r="G45" s="491" t="s">
        <v>588</v>
      </c>
      <c r="H45" s="491" t="s">
        <v>740</v>
      </c>
      <c r="I45" s="519" t="s">
        <v>772</v>
      </c>
      <c r="J45" s="519" t="s">
        <v>871</v>
      </c>
      <c r="K45" s="497">
        <v>238.84</v>
      </c>
      <c r="L45" s="497">
        <f t="shared" si="1"/>
        <v>75</v>
      </c>
      <c r="M45" s="497"/>
      <c r="N45" s="506"/>
      <c r="O45" s="497">
        <v>0</v>
      </c>
      <c r="P45" s="497">
        <f t="shared" si="2"/>
        <v>75</v>
      </c>
      <c r="Q45" s="497">
        <v>0</v>
      </c>
      <c r="R45" s="497">
        <v>75</v>
      </c>
      <c r="S45" s="497"/>
      <c r="T45" s="520">
        <f>21.35*10000</f>
        <v>213500</v>
      </c>
      <c r="U45" s="515">
        <v>74833.289999999994</v>
      </c>
    </row>
    <row r="46" spans="1:21" ht="56.25" customHeight="1" x14ac:dyDescent="0.3">
      <c r="A46" s="476">
        <v>35</v>
      </c>
      <c r="B46" s="490" t="s">
        <v>872</v>
      </c>
      <c r="C46" s="491" t="s">
        <v>873</v>
      </c>
      <c r="D46" s="491" t="s">
        <v>874</v>
      </c>
      <c r="E46" s="491"/>
      <c r="F46" s="491"/>
      <c r="G46" s="491" t="s">
        <v>596</v>
      </c>
      <c r="H46" s="491" t="s">
        <v>771</v>
      </c>
      <c r="I46" s="519" t="s">
        <v>733</v>
      </c>
      <c r="J46" s="519" t="s">
        <v>782</v>
      </c>
      <c r="K46" s="497">
        <v>142.28499400000001</v>
      </c>
      <c r="L46" s="497">
        <f t="shared" si="1"/>
        <v>44.4</v>
      </c>
      <c r="M46" s="497"/>
      <c r="N46" s="506"/>
      <c r="O46" s="497">
        <v>0</v>
      </c>
      <c r="P46" s="497">
        <f t="shared" si="2"/>
        <v>44.4</v>
      </c>
      <c r="Q46" s="497">
        <v>0</v>
      </c>
      <c r="R46" s="497">
        <v>44.4</v>
      </c>
      <c r="S46" s="497"/>
      <c r="T46" s="520">
        <f>9.57*10000</f>
        <v>95700</v>
      </c>
      <c r="U46" s="523">
        <v>37600.1</v>
      </c>
    </row>
    <row r="47" spans="1:21" ht="51.75" customHeight="1" x14ac:dyDescent="0.3">
      <c r="A47" s="476">
        <v>36</v>
      </c>
      <c r="B47" s="490" t="s">
        <v>875</v>
      </c>
      <c r="C47" s="491" t="s">
        <v>876</v>
      </c>
      <c r="D47" s="491" t="s">
        <v>877</v>
      </c>
      <c r="E47" s="491" t="s">
        <v>878</v>
      </c>
      <c r="F47" s="518">
        <v>44835</v>
      </c>
      <c r="G47" s="491" t="s">
        <v>598</v>
      </c>
      <c r="H47" s="491" t="s">
        <v>771</v>
      </c>
      <c r="I47" s="519" t="s">
        <v>879</v>
      </c>
      <c r="J47" s="519" t="s">
        <v>880</v>
      </c>
      <c r="K47" s="497">
        <v>250.18199999999999</v>
      </c>
      <c r="L47" s="497">
        <f>N47+O47+P47</f>
        <v>0</v>
      </c>
      <c r="M47" s="497"/>
      <c r="N47" s="506"/>
      <c r="O47" s="497">
        <v>0</v>
      </c>
      <c r="P47" s="497">
        <f>Q47+R47+S47</f>
        <v>0</v>
      </c>
      <c r="Q47" s="497">
        <v>0</v>
      </c>
      <c r="R47" s="497">
        <v>0</v>
      </c>
      <c r="S47" s="497"/>
      <c r="T47" s="520">
        <f>20.37*10000</f>
        <v>203700</v>
      </c>
      <c r="U47" s="523">
        <v>75839.91</v>
      </c>
    </row>
    <row r="48" spans="1:21" ht="70.5" customHeight="1" x14ac:dyDescent="0.3">
      <c r="A48" s="476">
        <v>37</v>
      </c>
      <c r="B48" s="521" t="s">
        <v>881</v>
      </c>
      <c r="C48" s="519" t="s">
        <v>882</v>
      </c>
      <c r="D48" s="519">
        <v>2021</v>
      </c>
      <c r="E48" s="519" t="s">
        <v>883</v>
      </c>
      <c r="F48" s="524">
        <v>45107</v>
      </c>
      <c r="G48" s="519" t="s">
        <v>588</v>
      </c>
      <c r="H48" s="519" t="s">
        <v>740</v>
      </c>
      <c r="I48" s="519" t="s">
        <v>713</v>
      </c>
      <c r="J48" s="519" t="s">
        <v>884</v>
      </c>
      <c r="K48" s="497">
        <v>667.33</v>
      </c>
      <c r="L48" s="497">
        <f>N48+O48+P48</f>
        <v>0</v>
      </c>
      <c r="M48" s="497"/>
      <c r="N48" s="506"/>
      <c r="O48" s="497">
        <v>0</v>
      </c>
      <c r="P48" s="497">
        <f>Q48+R48+S48</f>
        <v>0</v>
      </c>
      <c r="Q48" s="497">
        <v>0</v>
      </c>
      <c r="R48" s="497">
        <v>0</v>
      </c>
      <c r="S48" s="497"/>
      <c r="T48" s="514">
        <f>228400+121400</f>
        <v>349800</v>
      </c>
      <c r="U48" s="515">
        <f>80100+42490</f>
        <v>122590</v>
      </c>
    </row>
    <row r="49" spans="1:22" ht="34.5" customHeight="1" x14ac:dyDescent="0.3">
      <c r="A49" s="476">
        <v>38</v>
      </c>
      <c r="B49" s="490" t="s">
        <v>885</v>
      </c>
      <c r="C49" s="491" t="s">
        <v>886</v>
      </c>
      <c r="D49" s="491" t="s">
        <v>795</v>
      </c>
      <c r="E49" s="491" t="s">
        <v>887</v>
      </c>
      <c r="F49" s="491">
        <v>2022</v>
      </c>
      <c r="G49" s="491" t="s">
        <v>596</v>
      </c>
      <c r="H49" s="491" t="s">
        <v>747</v>
      </c>
      <c r="I49" s="498" t="s">
        <v>733</v>
      </c>
      <c r="J49" s="519" t="s">
        <v>888</v>
      </c>
      <c r="K49" s="497">
        <v>35.521383</v>
      </c>
      <c r="L49" s="497">
        <f>N49+O49+P49</f>
        <v>0</v>
      </c>
      <c r="M49" s="497"/>
      <c r="N49" s="506"/>
      <c r="O49" s="497">
        <v>0</v>
      </c>
      <c r="P49" s="497">
        <f>Q49+R49+S49</f>
        <v>0</v>
      </c>
      <c r="Q49" s="497">
        <v>0</v>
      </c>
      <c r="R49" s="497">
        <v>0</v>
      </c>
      <c r="S49" s="497"/>
      <c r="T49" s="520">
        <v>80000</v>
      </c>
      <c r="U49" s="523">
        <v>16681.75</v>
      </c>
    </row>
    <row r="50" spans="1:22" ht="21" customHeight="1" x14ac:dyDescent="0.3">
      <c r="A50" s="474" t="s">
        <v>889</v>
      </c>
      <c r="B50" s="472" t="s">
        <v>890</v>
      </c>
      <c r="C50" s="527"/>
      <c r="D50" s="527"/>
      <c r="E50" s="527"/>
      <c r="F50" s="527"/>
      <c r="G50" s="528"/>
      <c r="H50" s="528"/>
      <c r="I50" s="474">
        <f>COUNTA(I51:I54)</f>
        <v>3</v>
      </c>
      <c r="J50" s="527"/>
      <c r="K50" s="478">
        <f>SUM(K51:K52)</f>
        <v>977.659764</v>
      </c>
      <c r="L50" s="478">
        <f>SUM(L51:L54)</f>
        <v>0</v>
      </c>
      <c r="M50" s="478"/>
      <c r="N50" s="478"/>
      <c r="O50" s="478">
        <f t="shared" ref="O50:S50" si="5">SUM(O51:O54)</f>
        <v>0</v>
      </c>
      <c r="P50" s="478">
        <f t="shared" si="5"/>
        <v>0</v>
      </c>
      <c r="Q50" s="478">
        <f t="shared" si="5"/>
        <v>0</v>
      </c>
      <c r="R50" s="478">
        <f t="shared" si="5"/>
        <v>0</v>
      </c>
      <c r="S50" s="478">
        <f t="shared" si="5"/>
        <v>0</v>
      </c>
      <c r="T50" s="480">
        <f>SUM(T51:T52)</f>
        <v>381344</v>
      </c>
      <c r="U50" s="481">
        <f>SUM(U51:U52)</f>
        <v>147407.16</v>
      </c>
    </row>
    <row r="51" spans="1:22" ht="40.5" customHeight="1" x14ac:dyDescent="0.3">
      <c r="A51" s="476">
        <v>39</v>
      </c>
      <c r="B51" s="521" t="s">
        <v>891</v>
      </c>
      <c r="C51" s="519" t="s">
        <v>892</v>
      </c>
      <c r="D51" s="519" t="s">
        <v>805</v>
      </c>
      <c r="E51" s="519" t="s">
        <v>893</v>
      </c>
      <c r="F51" s="519">
        <v>2023</v>
      </c>
      <c r="G51" s="519" t="s">
        <v>588</v>
      </c>
      <c r="H51" s="519" t="s">
        <v>740</v>
      </c>
      <c r="I51" s="519" t="s">
        <v>713</v>
      </c>
      <c r="J51" s="519" t="s">
        <v>894</v>
      </c>
      <c r="K51" s="497">
        <v>809.28976399999999</v>
      </c>
      <c r="L51" s="497">
        <f>N51+O51+P51</f>
        <v>0</v>
      </c>
      <c r="M51" s="497"/>
      <c r="N51" s="506"/>
      <c r="O51" s="497">
        <v>0</v>
      </c>
      <c r="P51" s="497">
        <f>Q51+R51+S51</f>
        <v>0</v>
      </c>
      <c r="Q51" s="497">
        <v>0</v>
      </c>
      <c r="R51" s="497">
        <v>0</v>
      </c>
      <c r="S51" s="497"/>
      <c r="T51" s="514">
        <f>99500+191400</f>
        <v>290900</v>
      </c>
      <c r="U51" s="515">
        <f>39600+76292.16</f>
        <v>115892.16</v>
      </c>
    </row>
    <row r="52" spans="1:22" ht="56.25" customHeight="1" x14ac:dyDescent="0.3">
      <c r="A52" s="476">
        <v>40</v>
      </c>
      <c r="B52" s="490" t="s">
        <v>895</v>
      </c>
      <c r="C52" s="491" t="s">
        <v>896</v>
      </c>
      <c r="D52" s="491" t="s">
        <v>724</v>
      </c>
      <c r="E52" s="519" t="s">
        <v>897</v>
      </c>
      <c r="F52" s="491">
        <v>2020</v>
      </c>
      <c r="G52" s="491" t="s">
        <v>596</v>
      </c>
      <c r="H52" s="491" t="s">
        <v>696</v>
      </c>
      <c r="I52" s="498" t="s">
        <v>733</v>
      </c>
      <c r="J52" s="519" t="s">
        <v>734</v>
      </c>
      <c r="K52" s="497">
        <v>168.37</v>
      </c>
      <c r="L52" s="497">
        <f>N52+O52+P52</f>
        <v>0</v>
      </c>
      <c r="M52" s="497"/>
      <c r="N52" s="506"/>
      <c r="O52" s="497">
        <v>0</v>
      </c>
      <c r="P52" s="497">
        <f>Q52+R52+S52</f>
        <v>0</v>
      </c>
      <c r="Q52" s="497">
        <v>0</v>
      </c>
      <c r="R52" s="497">
        <v>0</v>
      </c>
      <c r="S52" s="497"/>
      <c r="T52" s="514">
        <v>90444</v>
      </c>
      <c r="U52" s="515">
        <v>31515</v>
      </c>
      <c r="V52" s="529"/>
    </row>
    <row r="53" spans="1:22" ht="21" customHeight="1" x14ac:dyDescent="0.3">
      <c r="A53" s="474" t="s">
        <v>898</v>
      </c>
      <c r="B53" s="472" t="s">
        <v>899</v>
      </c>
      <c r="C53" s="527"/>
      <c r="D53" s="527"/>
      <c r="E53" s="527"/>
      <c r="F53" s="527"/>
      <c r="G53" s="528"/>
      <c r="H53" s="528"/>
      <c r="I53" s="474"/>
      <c r="J53" s="527"/>
      <c r="K53" s="478">
        <f>K54</f>
        <v>429.19755800000001</v>
      </c>
      <c r="L53" s="478"/>
      <c r="M53" s="478"/>
      <c r="N53" s="478"/>
      <c r="O53" s="478"/>
      <c r="P53" s="478"/>
      <c r="Q53" s="478"/>
      <c r="R53" s="478"/>
      <c r="S53" s="478"/>
      <c r="T53" s="480">
        <f>T54</f>
        <v>325600</v>
      </c>
      <c r="U53" s="481">
        <f>U54</f>
        <v>116375.5</v>
      </c>
    </row>
    <row r="54" spans="1:22" ht="37.5" customHeight="1" x14ac:dyDescent="0.3">
      <c r="A54" s="476">
        <v>41</v>
      </c>
      <c r="B54" s="490" t="s">
        <v>900</v>
      </c>
      <c r="C54" s="491" t="s">
        <v>901</v>
      </c>
      <c r="D54" s="491" t="s">
        <v>902</v>
      </c>
      <c r="E54" s="491" t="s">
        <v>903</v>
      </c>
      <c r="F54" s="491">
        <v>2022</v>
      </c>
      <c r="G54" s="491" t="s">
        <v>596</v>
      </c>
      <c r="H54" s="491" t="s">
        <v>696</v>
      </c>
      <c r="I54" s="519" t="s">
        <v>733</v>
      </c>
      <c r="J54" s="519" t="s">
        <v>904</v>
      </c>
      <c r="K54" s="497">
        <v>429.19755800000001</v>
      </c>
      <c r="L54" s="497">
        <f>N54+O54+P54</f>
        <v>0</v>
      </c>
      <c r="M54" s="497"/>
      <c r="N54" s="506"/>
      <c r="O54" s="497">
        <v>0</v>
      </c>
      <c r="P54" s="497">
        <f>Q54+R54+S54</f>
        <v>0</v>
      </c>
      <c r="Q54" s="497">
        <v>0</v>
      </c>
      <c r="R54" s="497">
        <v>0</v>
      </c>
      <c r="S54" s="497"/>
      <c r="T54" s="520">
        <v>325600</v>
      </c>
      <c r="U54" s="515">
        <v>116375.5</v>
      </c>
    </row>
    <row r="55" spans="1:22" ht="42.75" customHeight="1" x14ac:dyDescent="0.3">
      <c r="A55" s="474" t="s">
        <v>96</v>
      </c>
      <c r="B55" s="530" t="s">
        <v>905</v>
      </c>
      <c r="C55" s="482"/>
      <c r="D55" s="482"/>
      <c r="E55" s="482"/>
      <c r="F55" s="482"/>
      <c r="G55" s="482"/>
      <c r="H55" s="482"/>
      <c r="I55" s="482">
        <f>COUNTA(I56)</f>
        <v>1</v>
      </c>
      <c r="J55" s="519"/>
      <c r="K55" s="531">
        <f>K56</f>
        <v>4656.0439999999999</v>
      </c>
      <c r="L55" s="497">
        <f t="shared" ref="L55:L56" si="6">N55+P55</f>
        <v>0</v>
      </c>
      <c r="M55" s="497"/>
      <c r="N55" s="531"/>
      <c r="O55" s="531">
        <f>O56</f>
        <v>0</v>
      </c>
      <c r="P55" s="497">
        <f t="shared" ref="P55:P56" si="7">Q55+S55</f>
        <v>0</v>
      </c>
      <c r="Q55" s="531">
        <f t="shared" ref="Q55:S55" si="8">Q56</f>
        <v>0</v>
      </c>
      <c r="R55" s="531">
        <f t="shared" si="8"/>
        <v>0</v>
      </c>
      <c r="S55" s="531">
        <f t="shared" si="8"/>
        <v>0</v>
      </c>
      <c r="T55" s="532">
        <f>T56</f>
        <v>4750000</v>
      </c>
      <c r="U55" s="533">
        <f t="shared" ref="U55" si="9">U56</f>
        <v>1495731</v>
      </c>
    </row>
    <row r="56" spans="1:22" ht="39.75" customHeight="1" x14ac:dyDescent="0.3">
      <c r="A56" s="476">
        <v>42</v>
      </c>
      <c r="B56" s="490" t="s">
        <v>906</v>
      </c>
      <c r="C56" s="491" t="s">
        <v>907</v>
      </c>
      <c r="D56" s="491"/>
      <c r="E56" s="491"/>
      <c r="F56" s="491"/>
      <c r="G56" s="491" t="s">
        <v>588</v>
      </c>
      <c r="H56" s="491" t="s">
        <v>696</v>
      </c>
      <c r="I56" s="519" t="s">
        <v>470</v>
      </c>
      <c r="J56" s="519" t="s">
        <v>908</v>
      </c>
      <c r="K56" s="497">
        <v>4656.0439999999999</v>
      </c>
      <c r="L56" s="497">
        <f t="shared" si="6"/>
        <v>0</v>
      </c>
      <c r="M56" s="497"/>
      <c r="N56" s="506"/>
      <c r="O56" s="497">
        <v>0</v>
      </c>
      <c r="P56" s="497">
        <f t="shared" si="7"/>
        <v>0</v>
      </c>
      <c r="Q56" s="497"/>
      <c r="R56" s="497"/>
      <c r="S56" s="497"/>
      <c r="T56" s="520">
        <f>475*10000</f>
        <v>4750000</v>
      </c>
      <c r="U56" s="515">
        <v>1495731</v>
      </c>
    </row>
    <row r="57" spans="1:22" ht="15.6" x14ac:dyDescent="0.3">
      <c r="A57" s="534"/>
      <c r="B57" s="535"/>
      <c r="C57" s="536"/>
      <c r="D57" s="536"/>
      <c r="E57" s="536"/>
      <c r="F57" s="536"/>
      <c r="G57" s="535"/>
      <c r="H57" s="536"/>
      <c r="I57" s="536"/>
      <c r="J57" s="536"/>
      <c r="K57" s="537"/>
      <c r="L57" s="537"/>
      <c r="M57" s="537"/>
      <c r="N57" s="537"/>
      <c r="O57" s="537"/>
      <c r="P57" s="537"/>
      <c r="Q57" s="537"/>
      <c r="R57" s="537"/>
      <c r="S57" s="537"/>
      <c r="T57" s="538"/>
      <c r="U57" s="539"/>
    </row>
  </sheetData>
  <mergeCells count="23">
    <mergeCell ref="A1:U1"/>
    <mergeCell ref="A2:U2"/>
    <mergeCell ref="A3:A5"/>
    <mergeCell ref="B3:B5"/>
    <mergeCell ref="C3:C5"/>
    <mergeCell ref="D3:F3"/>
    <mergeCell ref="G3:G5"/>
    <mergeCell ref="H3:H5"/>
    <mergeCell ref="I3:I5"/>
    <mergeCell ref="J3:J5"/>
    <mergeCell ref="D4:D5"/>
    <mergeCell ref="E4:F4"/>
    <mergeCell ref="N4:N5"/>
    <mergeCell ref="O4:O5"/>
    <mergeCell ref="T4:T5"/>
    <mergeCell ref="U4:U5"/>
    <mergeCell ref="T29:T30"/>
    <mergeCell ref="U29:U30"/>
    <mergeCell ref="K3:K5"/>
    <mergeCell ref="L3:L5"/>
    <mergeCell ref="M3:M5"/>
    <mergeCell ref="N3:O3"/>
    <mergeCell ref="T3:U3"/>
  </mergeCells>
  <pageMargins left="0.7" right="0.7" top="0.48" bottom="0.45" header="0.3" footer="0.3"/>
  <pageSetup paperSize="8" scale="64" orientation="landscape" r:id="rId1"/>
  <colBreaks count="1" manualBreakCount="1">
    <brk id="2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40"/>
  <sheetViews>
    <sheetView tabSelected="1" view="pageBreakPreview" zoomScale="55" zoomScaleNormal="70" zoomScaleSheetLayoutView="55" workbookViewId="0">
      <pane ySplit="6" topLeftCell="A46" activePane="bottomLeft" state="frozen"/>
      <selection activeCell="K42" sqref="K42"/>
      <selection pane="bottomLeft" activeCell="F37" sqref="F37"/>
    </sheetView>
  </sheetViews>
  <sheetFormatPr defaultColWidth="9.109375" defaultRowHeight="16.8" x14ac:dyDescent="0.3"/>
  <cols>
    <col min="1" max="1" width="7.44140625" style="439" customWidth="1"/>
    <col min="2" max="2" width="48.109375" style="449" customWidth="1"/>
    <col min="3" max="3" width="13.6640625" style="450" customWidth="1"/>
    <col min="4" max="4" width="17.44140625" style="451" customWidth="1"/>
    <col min="5" max="5" width="46.88671875" style="451" hidden="1" customWidth="1"/>
    <col min="6" max="6" width="22.6640625" style="452" customWidth="1"/>
    <col min="7" max="7" width="14.88671875" style="451" customWidth="1"/>
    <col min="8" max="8" width="21.44140625" style="451" customWidth="1"/>
    <col min="9" max="9" width="17.33203125" style="452" customWidth="1"/>
    <col min="10" max="10" width="13" style="451" customWidth="1"/>
    <col min="11" max="11" width="11.44140625" style="451" hidden="1" customWidth="1"/>
    <col min="12" max="12" width="22.44140625" style="451" customWidth="1"/>
    <col min="13" max="13" width="0" style="451" hidden="1" customWidth="1"/>
    <col min="14" max="14" width="10.44140625" style="451" customWidth="1"/>
    <col min="15" max="15" width="8.44140625" style="451" hidden="1" customWidth="1"/>
    <col min="16" max="16" width="0" style="438" hidden="1" customWidth="1"/>
    <col min="17" max="17" width="14" style="438" hidden="1" customWidth="1"/>
    <col min="18" max="18" width="0" style="438" hidden="1" customWidth="1"/>
    <col min="19" max="19" width="11" style="438" hidden="1" customWidth="1"/>
    <col min="20" max="21" width="0" style="438" hidden="1" customWidth="1"/>
    <col min="22" max="22" width="23.44140625" style="438" hidden="1" customWidth="1"/>
    <col min="23" max="23" width="0" style="438" hidden="1" customWidth="1"/>
    <col min="24" max="24" width="11.88671875" style="438" hidden="1" customWidth="1"/>
    <col min="25" max="27" width="9.109375" style="438"/>
    <col min="28" max="28" width="9.77734375" style="438" bestFit="1" customWidth="1"/>
    <col min="29" max="16384" width="9.109375" style="438"/>
  </cols>
  <sheetData>
    <row r="1" spans="1:26" ht="16.5" customHeight="1" x14ac:dyDescent="0.3">
      <c r="A1" s="652" t="s">
        <v>665</v>
      </c>
      <c r="B1" s="652"/>
      <c r="C1" s="652"/>
      <c r="D1" s="652"/>
      <c r="E1" s="652"/>
      <c r="F1" s="652"/>
      <c r="G1" s="652"/>
      <c r="H1" s="652"/>
      <c r="I1" s="652"/>
      <c r="J1" s="652"/>
      <c r="K1" s="652"/>
      <c r="L1" s="652"/>
      <c r="M1" s="652"/>
      <c r="N1" s="652"/>
      <c r="O1" s="652"/>
      <c r="P1" s="652"/>
      <c r="Q1" s="652"/>
      <c r="R1" s="652"/>
      <c r="S1" s="652"/>
      <c r="T1" s="652"/>
      <c r="U1" s="652"/>
      <c r="V1" s="652"/>
      <c r="W1" s="652"/>
      <c r="X1" s="652"/>
    </row>
    <row r="2" spans="1:26" x14ac:dyDescent="0.3">
      <c r="A2" s="652"/>
      <c r="B2" s="652"/>
      <c r="C2" s="652"/>
      <c r="D2" s="652"/>
      <c r="E2" s="652"/>
      <c r="F2" s="652"/>
      <c r="G2" s="652"/>
      <c r="H2" s="652"/>
      <c r="I2" s="652"/>
      <c r="J2" s="652"/>
      <c r="K2" s="652"/>
      <c r="L2" s="652"/>
      <c r="M2" s="652"/>
      <c r="N2" s="652"/>
      <c r="O2" s="652"/>
      <c r="P2" s="652"/>
      <c r="Q2" s="652"/>
      <c r="R2" s="652"/>
      <c r="S2" s="652"/>
      <c r="T2" s="652"/>
      <c r="U2" s="652"/>
      <c r="V2" s="652"/>
      <c r="W2" s="652"/>
      <c r="X2" s="652"/>
    </row>
    <row r="3" spans="1:26" ht="26.25" customHeight="1" x14ac:dyDescent="0.3">
      <c r="A3" s="651" t="s">
        <v>930</v>
      </c>
      <c r="B3" s="651"/>
      <c r="C3" s="651"/>
      <c r="D3" s="651"/>
      <c r="E3" s="651"/>
      <c r="F3" s="651"/>
      <c r="G3" s="651"/>
      <c r="H3" s="651"/>
      <c r="I3" s="651"/>
      <c r="J3" s="651"/>
      <c r="K3" s="651"/>
      <c r="L3" s="651"/>
      <c r="M3" s="651"/>
      <c r="N3" s="651"/>
      <c r="O3" s="651"/>
      <c r="P3" s="651"/>
      <c r="Q3" s="651"/>
      <c r="R3" s="651"/>
      <c r="S3" s="651"/>
      <c r="T3" s="651"/>
      <c r="U3" s="651"/>
      <c r="V3" s="651"/>
      <c r="W3" s="651"/>
      <c r="X3" s="651"/>
    </row>
    <row r="4" spans="1:26" x14ac:dyDescent="0.3">
      <c r="A4" s="587" t="s">
        <v>111</v>
      </c>
      <c r="B4" s="587" t="s">
        <v>112</v>
      </c>
      <c r="C4" s="587" t="s">
        <v>113</v>
      </c>
      <c r="D4" s="587" t="s">
        <v>114</v>
      </c>
      <c r="E4" s="587" t="s">
        <v>115</v>
      </c>
      <c r="F4" s="587" t="s">
        <v>116</v>
      </c>
      <c r="G4" s="653" t="s">
        <v>117</v>
      </c>
      <c r="H4" s="653"/>
      <c r="I4" s="653"/>
      <c r="J4" s="653"/>
      <c r="K4" s="653"/>
      <c r="L4" s="653"/>
      <c r="M4" s="653"/>
      <c r="N4" s="653"/>
      <c r="O4" s="653" t="s">
        <v>118</v>
      </c>
      <c r="P4" s="653"/>
      <c r="Q4" s="653"/>
      <c r="R4" s="653"/>
      <c r="S4" s="653"/>
      <c r="T4" s="653"/>
      <c r="U4" s="653"/>
      <c r="V4" s="653"/>
      <c r="W4" s="653"/>
      <c r="X4" s="653"/>
    </row>
    <row r="5" spans="1:26" s="439" customFormat="1" ht="49.5" customHeight="1" x14ac:dyDescent="0.3">
      <c r="A5" s="587"/>
      <c r="B5" s="587"/>
      <c r="C5" s="587"/>
      <c r="D5" s="587"/>
      <c r="E5" s="587"/>
      <c r="F5" s="587"/>
      <c r="G5" s="268" t="s">
        <v>119</v>
      </c>
      <c r="H5" s="268" t="s">
        <v>120</v>
      </c>
      <c r="I5" s="587" t="s">
        <v>272</v>
      </c>
      <c r="J5" s="587" t="s">
        <v>121</v>
      </c>
      <c r="K5" s="587"/>
      <c r="L5" s="587" t="s">
        <v>275</v>
      </c>
      <c r="M5" s="587"/>
      <c r="N5" s="587" t="s">
        <v>272</v>
      </c>
      <c r="O5" s="587" t="s">
        <v>119</v>
      </c>
      <c r="P5" s="587"/>
      <c r="Q5" s="587" t="s">
        <v>120</v>
      </c>
      <c r="R5" s="587"/>
      <c r="S5" s="587" t="s">
        <v>272</v>
      </c>
      <c r="T5" s="587" t="s">
        <v>119</v>
      </c>
      <c r="U5" s="587"/>
      <c r="V5" s="587" t="s">
        <v>278</v>
      </c>
      <c r="W5" s="587"/>
      <c r="X5" s="587" t="s">
        <v>272</v>
      </c>
    </row>
    <row r="6" spans="1:26" s="439" customFormat="1" ht="48.75" customHeight="1" x14ac:dyDescent="0.3">
      <c r="A6" s="587"/>
      <c r="B6" s="587"/>
      <c r="C6" s="587"/>
      <c r="D6" s="291" t="s">
        <v>122</v>
      </c>
      <c r="E6" s="587"/>
      <c r="F6" s="587"/>
      <c r="G6" s="440" t="s">
        <v>123</v>
      </c>
      <c r="H6" s="440" t="s">
        <v>124</v>
      </c>
      <c r="I6" s="587"/>
      <c r="J6" s="440" t="s">
        <v>123</v>
      </c>
      <c r="K6" s="440" t="s">
        <v>125</v>
      </c>
      <c r="L6" s="440" t="s">
        <v>124</v>
      </c>
      <c r="M6" s="440" t="s">
        <v>125</v>
      </c>
      <c r="N6" s="587"/>
      <c r="O6" s="440" t="s">
        <v>123</v>
      </c>
      <c r="P6" s="440" t="s">
        <v>125</v>
      </c>
      <c r="Q6" s="440" t="s">
        <v>124</v>
      </c>
      <c r="R6" s="440" t="s">
        <v>125</v>
      </c>
      <c r="S6" s="587"/>
      <c r="T6" s="440" t="s">
        <v>123</v>
      </c>
      <c r="U6" s="440" t="s">
        <v>125</v>
      </c>
      <c r="V6" s="440" t="s">
        <v>124</v>
      </c>
      <c r="W6" s="440" t="s">
        <v>125</v>
      </c>
      <c r="X6" s="587"/>
    </row>
    <row r="7" spans="1:26" s="441" customFormat="1" x14ac:dyDescent="0.3">
      <c r="A7" s="268" t="s">
        <v>17</v>
      </c>
      <c r="B7" s="269" t="s">
        <v>126</v>
      </c>
      <c r="C7" s="222">
        <f>+C8+C14</f>
        <v>6</v>
      </c>
      <c r="D7" s="281">
        <f>+D8+D14</f>
        <v>603692.5</v>
      </c>
      <c r="E7" s="268"/>
      <c r="F7" s="268"/>
      <c r="G7" s="268"/>
      <c r="H7" s="268"/>
      <c r="I7" s="268"/>
      <c r="J7" s="268"/>
      <c r="K7" s="268"/>
      <c r="L7" s="268"/>
      <c r="M7" s="268"/>
      <c r="N7" s="268"/>
      <c r="O7" s="268"/>
      <c r="P7" s="268"/>
      <c r="Q7" s="268"/>
      <c r="R7" s="268"/>
      <c r="S7" s="268"/>
      <c r="T7" s="268"/>
      <c r="U7" s="268"/>
      <c r="V7" s="268"/>
      <c r="W7" s="268"/>
      <c r="X7" s="268"/>
    </row>
    <row r="8" spans="1:26" s="441" customFormat="1" ht="33.6" x14ac:dyDescent="0.3">
      <c r="A8" s="268" t="s">
        <v>18</v>
      </c>
      <c r="B8" s="269" t="s">
        <v>273</v>
      </c>
      <c r="C8" s="222">
        <f>COUNTA(A9:A13)</f>
        <v>5</v>
      </c>
      <c r="D8" s="223">
        <f>SUM(D9:D13)</f>
        <v>384704.84100000001</v>
      </c>
      <c r="E8" s="268"/>
      <c r="F8" s="268"/>
      <c r="G8" s="268"/>
      <c r="H8" s="268"/>
      <c r="I8" s="268"/>
      <c r="J8" s="268"/>
      <c r="K8" s="268"/>
      <c r="L8" s="268"/>
      <c r="M8" s="268"/>
      <c r="N8" s="268"/>
      <c r="O8" s="268"/>
      <c r="P8" s="268"/>
      <c r="Q8" s="268"/>
      <c r="R8" s="268"/>
      <c r="S8" s="268"/>
      <c r="T8" s="268"/>
      <c r="U8" s="268"/>
      <c r="V8" s="268"/>
      <c r="W8" s="268"/>
      <c r="X8" s="268"/>
    </row>
    <row r="9" spans="1:26" ht="67.2" x14ac:dyDescent="0.3">
      <c r="A9" s="270">
        <v>1</v>
      </c>
      <c r="B9" s="442" t="s">
        <v>448</v>
      </c>
      <c r="C9" s="273" t="s">
        <v>54</v>
      </c>
      <c r="D9" s="200">
        <v>149998.27600000001</v>
      </c>
      <c r="E9" s="268"/>
      <c r="F9" s="273" t="s">
        <v>184</v>
      </c>
      <c r="G9" s="273" t="s">
        <v>449</v>
      </c>
      <c r="H9" s="273" t="s">
        <v>625</v>
      </c>
      <c r="I9" s="270" t="s">
        <v>129</v>
      </c>
      <c r="J9" s="268"/>
      <c r="K9" s="268"/>
      <c r="L9" s="268"/>
      <c r="M9" s="268"/>
      <c r="N9" s="268"/>
      <c r="O9" s="268"/>
      <c r="P9" s="268"/>
      <c r="Q9" s="268"/>
      <c r="R9" s="268"/>
      <c r="S9" s="268"/>
      <c r="T9" s="268"/>
      <c r="U9" s="268"/>
      <c r="V9" s="268"/>
      <c r="W9" s="268"/>
      <c r="X9" s="268"/>
      <c r="Y9" s="439"/>
      <c r="Z9" s="439"/>
    </row>
    <row r="10" spans="1:26" ht="67.2" x14ac:dyDescent="0.3">
      <c r="A10" s="270">
        <v>2</v>
      </c>
      <c r="B10" s="442" t="s">
        <v>450</v>
      </c>
      <c r="C10" s="273" t="s">
        <v>54</v>
      </c>
      <c r="D10" s="200">
        <v>144000</v>
      </c>
      <c r="E10" s="268"/>
      <c r="F10" s="273" t="s">
        <v>184</v>
      </c>
      <c r="G10" s="273" t="s">
        <v>451</v>
      </c>
      <c r="H10" s="273" t="s">
        <v>626</v>
      </c>
      <c r="I10" s="270" t="s">
        <v>129</v>
      </c>
      <c r="J10" s="268"/>
      <c r="K10" s="268"/>
      <c r="L10" s="268"/>
      <c r="M10" s="268"/>
      <c r="N10" s="268"/>
      <c r="O10" s="268"/>
      <c r="P10" s="268"/>
      <c r="Q10" s="268"/>
      <c r="R10" s="268"/>
      <c r="S10" s="268"/>
      <c r="T10" s="268"/>
      <c r="U10" s="268"/>
      <c r="V10" s="268"/>
      <c r="W10" s="268"/>
      <c r="X10" s="268"/>
      <c r="Y10" s="439"/>
      <c r="Z10" s="439"/>
    </row>
    <row r="11" spans="1:26" ht="84" x14ac:dyDescent="0.3">
      <c r="A11" s="270">
        <v>3</v>
      </c>
      <c r="B11" s="442" t="s">
        <v>452</v>
      </c>
      <c r="C11" s="273" t="s">
        <v>54</v>
      </c>
      <c r="D11" s="200">
        <f>29049.185</f>
        <v>29049.185000000001</v>
      </c>
      <c r="E11" s="268"/>
      <c r="F11" s="273" t="s">
        <v>453</v>
      </c>
      <c r="G11" s="273" t="s">
        <v>454</v>
      </c>
      <c r="H11" s="273" t="s">
        <v>455</v>
      </c>
      <c r="I11" s="270" t="s">
        <v>133</v>
      </c>
      <c r="J11" s="268"/>
      <c r="K11" s="268"/>
      <c r="L11" s="268"/>
      <c r="M11" s="268"/>
      <c r="N11" s="268"/>
      <c r="O11" s="268"/>
      <c r="P11" s="268"/>
      <c r="Q11" s="268"/>
      <c r="R11" s="268"/>
      <c r="S11" s="268"/>
      <c r="T11" s="268"/>
      <c r="U11" s="268"/>
      <c r="V11" s="268"/>
      <c r="W11" s="268"/>
      <c r="X11" s="268"/>
    </row>
    <row r="12" spans="1:26" ht="67.2" x14ac:dyDescent="0.3">
      <c r="A12" s="270">
        <v>4</v>
      </c>
      <c r="B12" s="442" t="s">
        <v>488</v>
      </c>
      <c r="C12" s="270" t="s">
        <v>131</v>
      </c>
      <c r="D12" s="199">
        <v>44000</v>
      </c>
      <c r="E12" s="270" t="s">
        <v>127</v>
      </c>
      <c r="F12" s="270" t="s">
        <v>172</v>
      </c>
      <c r="G12" s="270" t="s">
        <v>489</v>
      </c>
      <c r="H12" s="270" t="s">
        <v>128</v>
      </c>
      <c r="I12" s="270" t="s">
        <v>129</v>
      </c>
      <c r="J12" s="270"/>
      <c r="K12" s="270"/>
      <c r="L12" s="270"/>
      <c r="M12" s="270"/>
      <c r="N12" s="270"/>
      <c r="O12" s="270"/>
      <c r="P12" s="270"/>
      <c r="Q12" s="270"/>
      <c r="R12" s="270"/>
      <c r="S12" s="270"/>
      <c r="T12" s="270"/>
      <c r="U12" s="270"/>
      <c r="V12" s="270"/>
      <c r="W12" s="270"/>
      <c r="X12" s="270"/>
      <c r="Y12" s="439" t="s">
        <v>140</v>
      </c>
      <c r="Z12" s="439"/>
    </row>
    <row r="13" spans="1:26" ht="84" x14ac:dyDescent="0.3">
      <c r="A13" s="270">
        <v>5</v>
      </c>
      <c r="B13" s="442" t="s">
        <v>490</v>
      </c>
      <c r="C13" s="270" t="s">
        <v>131</v>
      </c>
      <c r="D13" s="199">
        <v>17657.38</v>
      </c>
      <c r="E13" s="270"/>
      <c r="F13" s="270" t="s">
        <v>453</v>
      </c>
      <c r="G13" s="270" t="s">
        <v>491</v>
      </c>
      <c r="H13" s="270" t="s">
        <v>492</v>
      </c>
      <c r="I13" s="270" t="s">
        <v>133</v>
      </c>
      <c r="J13" s="270"/>
      <c r="K13" s="270"/>
      <c r="L13" s="270"/>
      <c r="M13" s="270"/>
      <c r="N13" s="270"/>
      <c r="O13" s="270"/>
      <c r="P13" s="270"/>
      <c r="Q13" s="270"/>
      <c r="R13" s="270"/>
      <c r="S13" s="270"/>
      <c r="T13" s="270"/>
      <c r="U13" s="270"/>
      <c r="V13" s="270"/>
      <c r="W13" s="270"/>
      <c r="X13" s="270"/>
      <c r="Y13" s="439"/>
      <c r="Z13" s="439"/>
    </row>
    <row r="14" spans="1:26" s="441" customFormat="1" ht="33.6" x14ac:dyDescent="0.3">
      <c r="A14" s="268" t="s">
        <v>35</v>
      </c>
      <c r="B14" s="269" t="s">
        <v>274</v>
      </c>
      <c r="C14" s="222">
        <f>COUNTA(A15:A15)</f>
        <v>1</v>
      </c>
      <c r="D14" s="223">
        <f>+D15</f>
        <v>218987.65900000001</v>
      </c>
      <c r="E14" s="268"/>
      <c r="F14" s="268"/>
      <c r="G14" s="268"/>
      <c r="H14" s="268"/>
      <c r="I14" s="268"/>
      <c r="J14" s="268"/>
      <c r="K14" s="268"/>
      <c r="L14" s="268"/>
      <c r="M14" s="268"/>
      <c r="N14" s="268"/>
      <c r="O14" s="268"/>
      <c r="P14" s="268"/>
      <c r="Q14" s="268"/>
      <c r="R14" s="268"/>
      <c r="S14" s="268"/>
      <c r="T14" s="268"/>
      <c r="U14" s="268"/>
      <c r="V14" s="268"/>
      <c r="W14" s="268"/>
      <c r="X14" s="268"/>
      <c r="Y14" s="443"/>
    </row>
    <row r="15" spans="1:26" ht="67.2" x14ac:dyDescent="0.3">
      <c r="A15" s="270">
        <v>1</v>
      </c>
      <c r="B15" s="442" t="s">
        <v>518</v>
      </c>
      <c r="C15" s="270" t="s">
        <v>54</v>
      </c>
      <c r="D15" s="199">
        <v>218987.65900000001</v>
      </c>
      <c r="E15" s="270"/>
      <c r="F15" s="270" t="s">
        <v>519</v>
      </c>
      <c r="G15" s="270" t="s">
        <v>520</v>
      </c>
      <c r="H15" s="270"/>
      <c r="I15" s="270"/>
      <c r="J15" s="270"/>
      <c r="K15" s="270"/>
      <c r="L15" s="270"/>
      <c r="M15" s="270"/>
      <c r="N15" s="270"/>
      <c r="O15" s="270"/>
      <c r="P15" s="270"/>
      <c r="Q15" s="270"/>
      <c r="R15" s="270"/>
      <c r="S15" s="270"/>
      <c r="T15" s="270"/>
      <c r="U15" s="270"/>
      <c r="V15" s="270"/>
      <c r="W15" s="270"/>
      <c r="X15" s="270"/>
      <c r="Y15" s="439"/>
      <c r="Z15" s="439"/>
    </row>
    <row r="16" spans="1:26" x14ac:dyDescent="0.3">
      <c r="A16" s="268" t="s">
        <v>131</v>
      </c>
      <c r="B16" s="269" t="s">
        <v>130</v>
      </c>
      <c r="C16" s="222">
        <f>+C17+C32</f>
        <v>14</v>
      </c>
      <c r="D16" s="223">
        <f>+D17</f>
        <v>4250135.449</v>
      </c>
      <c r="E16" s="270"/>
      <c r="F16" s="270"/>
      <c r="G16" s="270"/>
      <c r="H16" s="270"/>
      <c r="I16" s="270"/>
      <c r="J16" s="270"/>
      <c r="K16" s="270"/>
      <c r="L16" s="270"/>
      <c r="M16" s="270"/>
      <c r="N16" s="270"/>
      <c r="O16" s="270"/>
      <c r="P16" s="270"/>
      <c r="Q16" s="270"/>
      <c r="R16" s="270"/>
      <c r="S16" s="270"/>
      <c r="T16" s="270"/>
      <c r="U16" s="270"/>
      <c r="V16" s="270"/>
      <c r="W16" s="270"/>
      <c r="X16" s="270"/>
    </row>
    <row r="17" spans="1:28" ht="33.6" x14ac:dyDescent="0.3">
      <c r="A17" s="268" t="s">
        <v>18</v>
      </c>
      <c r="B17" s="269" t="s">
        <v>273</v>
      </c>
      <c r="C17" s="222">
        <f>COUNTA(A18:A31)</f>
        <v>14</v>
      </c>
      <c r="D17" s="223">
        <f>SUM(D18:D31)</f>
        <v>4250135.449</v>
      </c>
      <c r="E17" s="270"/>
      <c r="F17" s="270"/>
      <c r="G17" s="270"/>
      <c r="H17" s="270"/>
      <c r="I17" s="270"/>
      <c r="J17" s="270"/>
      <c r="K17" s="270"/>
      <c r="L17" s="270"/>
      <c r="M17" s="270"/>
      <c r="N17" s="270"/>
      <c r="O17" s="270"/>
      <c r="P17" s="270"/>
      <c r="Q17" s="270"/>
      <c r="R17" s="270"/>
      <c r="S17" s="270"/>
      <c r="T17" s="270"/>
      <c r="U17" s="270"/>
      <c r="V17" s="270"/>
      <c r="W17" s="270"/>
      <c r="X17" s="270"/>
    </row>
    <row r="18" spans="1:28" s="447" customFormat="1" ht="171" customHeight="1" x14ac:dyDescent="0.3">
      <c r="A18" s="213">
        <v>1</v>
      </c>
      <c r="B18" s="201" t="s">
        <v>627</v>
      </c>
      <c r="C18" s="444" t="s">
        <v>54</v>
      </c>
      <c r="D18" s="200">
        <v>1926970</v>
      </c>
      <c r="E18" s="213"/>
      <c r="F18" s="274" t="s">
        <v>470</v>
      </c>
      <c r="G18" s="213"/>
      <c r="H18" s="445" t="s">
        <v>628</v>
      </c>
      <c r="I18" s="445" t="s">
        <v>129</v>
      </c>
      <c r="J18" s="446" t="s">
        <v>629</v>
      </c>
      <c r="K18" s="202" t="s">
        <v>630</v>
      </c>
      <c r="L18" s="446" t="s">
        <v>631</v>
      </c>
      <c r="M18" s="213"/>
      <c r="N18" s="445" t="s">
        <v>129</v>
      </c>
      <c r="O18" s="213"/>
      <c r="P18" s="213"/>
      <c r="Q18" s="213"/>
      <c r="R18" s="213"/>
      <c r="S18" s="213"/>
      <c r="T18" s="213"/>
      <c r="U18" s="213"/>
      <c r="V18" s="213"/>
      <c r="W18" s="213"/>
      <c r="X18" s="213"/>
    </row>
    <row r="19" spans="1:28" ht="100.8" x14ac:dyDescent="0.3">
      <c r="A19" s="270">
        <v>2</v>
      </c>
      <c r="B19" s="201" t="s">
        <v>456</v>
      </c>
      <c r="C19" s="274" t="s">
        <v>54</v>
      </c>
      <c r="D19" s="200">
        <v>179999.76800000001</v>
      </c>
      <c r="E19" s="270"/>
      <c r="F19" s="274" t="s">
        <v>457</v>
      </c>
      <c r="G19" s="270"/>
      <c r="H19" s="274" t="s">
        <v>138</v>
      </c>
      <c r="I19" s="270" t="s">
        <v>129</v>
      </c>
      <c r="J19" s="270" t="s">
        <v>632</v>
      </c>
      <c r="K19" s="270"/>
      <c r="L19" s="270" t="s">
        <v>633</v>
      </c>
      <c r="M19" s="270"/>
      <c r="N19" s="270" t="s">
        <v>129</v>
      </c>
      <c r="O19" s="270"/>
      <c r="P19" s="270"/>
      <c r="Q19" s="274" t="s">
        <v>458</v>
      </c>
      <c r="R19" s="274" t="s">
        <v>459</v>
      </c>
      <c r="S19" s="270" t="s">
        <v>133</v>
      </c>
      <c r="T19" s="270"/>
      <c r="U19" s="270"/>
      <c r="V19" s="274" t="s">
        <v>459</v>
      </c>
      <c r="W19" s="270"/>
      <c r="X19" s="270" t="s">
        <v>133</v>
      </c>
    </row>
    <row r="20" spans="1:28" ht="67.2" x14ac:dyDescent="0.3">
      <c r="A20" s="270">
        <v>3</v>
      </c>
      <c r="B20" s="201" t="s">
        <v>460</v>
      </c>
      <c r="C20" s="213" t="s">
        <v>54</v>
      </c>
      <c r="D20" s="200">
        <v>175929.995</v>
      </c>
      <c r="E20" s="270"/>
      <c r="F20" s="213" t="s">
        <v>461</v>
      </c>
      <c r="G20" s="270"/>
      <c r="H20" s="213" t="s">
        <v>462</v>
      </c>
      <c r="I20" s="270" t="s">
        <v>129</v>
      </c>
      <c r="J20" s="270" t="s">
        <v>634</v>
      </c>
      <c r="K20" s="270"/>
      <c r="L20" s="270" t="s">
        <v>635</v>
      </c>
      <c r="M20" s="270"/>
      <c r="N20" s="270"/>
      <c r="O20" s="270"/>
      <c r="P20" s="270"/>
      <c r="Q20" s="213" t="s">
        <v>463</v>
      </c>
      <c r="R20" s="274"/>
      <c r="S20" s="270"/>
      <c r="T20" s="270"/>
      <c r="U20" s="270"/>
      <c r="V20" s="213" t="s">
        <v>464</v>
      </c>
      <c r="W20" s="270"/>
      <c r="X20" s="270" t="s">
        <v>133</v>
      </c>
      <c r="Y20" s="439"/>
    </row>
    <row r="21" spans="1:28" ht="67.2" x14ac:dyDescent="0.3">
      <c r="A21" s="270">
        <v>4</v>
      </c>
      <c r="B21" s="201" t="s">
        <v>465</v>
      </c>
      <c r="C21" s="213" t="s">
        <v>54</v>
      </c>
      <c r="D21" s="200">
        <v>96821.087</v>
      </c>
      <c r="E21" s="270"/>
      <c r="F21" s="213" t="s">
        <v>461</v>
      </c>
      <c r="G21" s="270"/>
      <c r="H21" s="275" t="s">
        <v>138</v>
      </c>
      <c r="I21" s="270" t="s">
        <v>129</v>
      </c>
      <c r="J21" s="270" t="s">
        <v>636</v>
      </c>
      <c r="K21" s="270"/>
      <c r="L21" s="270" t="s">
        <v>637</v>
      </c>
      <c r="M21" s="270"/>
      <c r="N21" s="270"/>
      <c r="O21" s="270"/>
      <c r="P21" s="270"/>
      <c r="Q21" s="213" t="s">
        <v>466</v>
      </c>
      <c r="R21" s="274"/>
      <c r="S21" s="270"/>
      <c r="T21" s="270"/>
      <c r="U21" s="270"/>
      <c r="V21" s="274"/>
      <c r="W21" s="270"/>
      <c r="X21" s="270" t="s">
        <v>133</v>
      </c>
      <c r="Y21" s="439"/>
    </row>
    <row r="22" spans="1:28" ht="67.2" x14ac:dyDescent="0.3">
      <c r="A22" s="270">
        <v>5</v>
      </c>
      <c r="B22" s="201" t="s">
        <v>467</v>
      </c>
      <c r="C22" s="276" t="s">
        <v>54</v>
      </c>
      <c r="D22" s="200">
        <v>385039.02299999999</v>
      </c>
      <c r="E22" s="270"/>
      <c r="F22" s="274" t="s">
        <v>143</v>
      </c>
      <c r="G22" s="270"/>
      <c r="H22" s="277" t="s">
        <v>468</v>
      </c>
      <c r="I22" s="270" t="s">
        <v>129</v>
      </c>
      <c r="J22" s="270" t="s">
        <v>638</v>
      </c>
      <c r="K22" s="270"/>
      <c r="L22" s="270" t="s">
        <v>639</v>
      </c>
      <c r="M22" s="270"/>
      <c r="N22" s="270" t="s">
        <v>129</v>
      </c>
      <c r="O22" s="270"/>
      <c r="P22" s="270"/>
      <c r="Q22" s="278"/>
      <c r="R22" s="270"/>
      <c r="S22" s="270" t="s">
        <v>133</v>
      </c>
      <c r="T22" s="270"/>
      <c r="U22" s="270"/>
      <c r="V22" s="278"/>
      <c r="W22" s="270"/>
      <c r="X22" s="270" t="s">
        <v>133</v>
      </c>
      <c r="Y22" s="439"/>
    </row>
    <row r="23" spans="1:28" ht="67.2" x14ac:dyDescent="0.3">
      <c r="A23" s="270">
        <v>6</v>
      </c>
      <c r="B23" s="201" t="s">
        <v>469</v>
      </c>
      <c r="C23" s="274" t="s">
        <v>54</v>
      </c>
      <c r="D23" s="199">
        <v>451557</v>
      </c>
      <c r="E23" s="270"/>
      <c r="F23" s="274" t="s">
        <v>470</v>
      </c>
      <c r="G23" s="270"/>
      <c r="H23" s="277" t="s">
        <v>471</v>
      </c>
      <c r="I23" s="270" t="s">
        <v>129</v>
      </c>
      <c r="J23" s="270" t="s">
        <v>640</v>
      </c>
      <c r="K23" s="270"/>
      <c r="L23" s="270" t="s">
        <v>641</v>
      </c>
      <c r="M23" s="270"/>
      <c r="N23" s="270" t="s">
        <v>129</v>
      </c>
      <c r="O23" s="270"/>
      <c r="P23" s="270"/>
      <c r="Q23" s="274"/>
      <c r="R23" s="270"/>
      <c r="S23" s="270" t="s">
        <v>133</v>
      </c>
      <c r="T23" s="270"/>
      <c r="U23" s="270"/>
      <c r="V23" s="274"/>
      <c r="W23" s="270"/>
      <c r="X23" s="270" t="s">
        <v>133</v>
      </c>
      <c r="Y23" s="439"/>
    </row>
    <row r="24" spans="1:28" ht="67.2" x14ac:dyDescent="0.3">
      <c r="A24" s="270">
        <v>7</v>
      </c>
      <c r="B24" s="201" t="s">
        <v>472</v>
      </c>
      <c r="C24" s="274" t="s">
        <v>54</v>
      </c>
      <c r="D24" s="199">
        <v>299966</v>
      </c>
      <c r="E24" s="270"/>
      <c r="F24" s="274" t="s">
        <v>470</v>
      </c>
      <c r="G24" s="270"/>
      <c r="H24" s="277" t="s">
        <v>473</v>
      </c>
      <c r="I24" s="270" t="s">
        <v>129</v>
      </c>
      <c r="J24" s="270" t="s">
        <v>642</v>
      </c>
      <c r="K24" s="270"/>
      <c r="L24" s="270" t="s">
        <v>643</v>
      </c>
      <c r="M24" s="270"/>
      <c r="N24" s="270" t="s">
        <v>129</v>
      </c>
      <c r="O24" s="270"/>
      <c r="P24" s="270"/>
      <c r="Q24" s="274" t="s">
        <v>474</v>
      </c>
      <c r="R24" s="270"/>
      <c r="S24" s="270" t="s">
        <v>133</v>
      </c>
      <c r="T24" s="270"/>
      <c r="U24" s="270"/>
      <c r="V24" s="274" t="s">
        <v>475</v>
      </c>
      <c r="W24" s="270"/>
      <c r="X24" s="270" t="s">
        <v>133</v>
      </c>
      <c r="Y24" s="439"/>
    </row>
    <row r="25" spans="1:28" ht="100.8" x14ac:dyDescent="0.3">
      <c r="A25" s="270">
        <v>8</v>
      </c>
      <c r="B25" s="201" t="s">
        <v>476</v>
      </c>
      <c r="C25" s="274" t="s">
        <v>54</v>
      </c>
      <c r="D25" s="199">
        <v>214046.103</v>
      </c>
      <c r="E25" s="270"/>
      <c r="F25" s="274" t="s">
        <v>470</v>
      </c>
      <c r="G25" s="270"/>
      <c r="H25" s="277" t="s">
        <v>477</v>
      </c>
      <c r="I25" s="270" t="s">
        <v>129</v>
      </c>
      <c r="J25" s="270" t="s">
        <v>644</v>
      </c>
      <c r="K25" s="270"/>
      <c r="L25" s="270" t="s">
        <v>645</v>
      </c>
      <c r="M25" s="270"/>
      <c r="N25" s="270" t="s">
        <v>129</v>
      </c>
      <c r="O25" s="270"/>
      <c r="P25" s="270"/>
      <c r="Q25" s="274" t="s">
        <v>478</v>
      </c>
      <c r="R25" s="270"/>
      <c r="S25" s="270" t="s">
        <v>133</v>
      </c>
      <c r="T25" s="270"/>
      <c r="U25" s="270"/>
      <c r="V25" s="274" t="s">
        <v>479</v>
      </c>
      <c r="W25" s="270"/>
      <c r="X25" s="270" t="s">
        <v>133</v>
      </c>
      <c r="Y25" s="439"/>
    </row>
    <row r="26" spans="1:28" ht="67.2" x14ac:dyDescent="0.3">
      <c r="A26" s="270">
        <v>9</v>
      </c>
      <c r="B26" s="201" t="s">
        <v>480</v>
      </c>
      <c r="C26" s="274" t="s">
        <v>481</v>
      </c>
      <c r="D26" s="199">
        <v>141265.38699999999</v>
      </c>
      <c r="E26" s="270"/>
      <c r="F26" s="274" t="s">
        <v>482</v>
      </c>
      <c r="G26" s="270"/>
      <c r="H26" s="277" t="s">
        <v>483</v>
      </c>
      <c r="I26" s="270" t="s">
        <v>129</v>
      </c>
      <c r="J26" s="270" t="s">
        <v>646</v>
      </c>
      <c r="K26" s="270"/>
      <c r="L26" s="270" t="s">
        <v>647</v>
      </c>
      <c r="M26" s="270"/>
      <c r="N26" s="270" t="s">
        <v>129</v>
      </c>
      <c r="O26" s="270"/>
      <c r="P26" s="270"/>
      <c r="Q26" s="277" t="s">
        <v>484</v>
      </c>
      <c r="R26" s="270"/>
      <c r="S26" s="270" t="s">
        <v>133</v>
      </c>
      <c r="T26" s="270"/>
      <c r="U26" s="270"/>
      <c r="V26" s="277" t="s">
        <v>485</v>
      </c>
      <c r="W26" s="270"/>
      <c r="X26" s="270" t="s">
        <v>133</v>
      </c>
      <c r="Y26" s="439"/>
      <c r="AB26" s="199">
        <v>1000</v>
      </c>
    </row>
    <row r="27" spans="1:28" ht="67.2" x14ac:dyDescent="0.3">
      <c r="A27" s="270">
        <v>10</v>
      </c>
      <c r="B27" s="442" t="s">
        <v>493</v>
      </c>
      <c r="C27" s="270" t="s">
        <v>131</v>
      </c>
      <c r="D27" s="280">
        <v>8309.4959999999992</v>
      </c>
      <c r="E27" s="270" t="s">
        <v>127</v>
      </c>
      <c r="F27" s="270" t="s">
        <v>494</v>
      </c>
      <c r="G27" s="270"/>
      <c r="H27" s="270" t="s">
        <v>495</v>
      </c>
      <c r="I27" s="270" t="s">
        <v>133</v>
      </c>
      <c r="J27" s="270" t="s">
        <v>496</v>
      </c>
      <c r="K27" s="270"/>
      <c r="L27" s="270" t="s">
        <v>497</v>
      </c>
      <c r="M27" s="270"/>
      <c r="N27" s="270" t="s">
        <v>133</v>
      </c>
      <c r="O27" s="270"/>
      <c r="P27" s="270"/>
      <c r="Q27" s="270" t="s">
        <v>498</v>
      </c>
      <c r="R27" s="270"/>
      <c r="S27" s="270" t="s">
        <v>133</v>
      </c>
      <c r="T27" s="270"/>
      <c r="U27" s="270"/>
      <c r="V27" s="270"/>
      <c r="W27" s="270"/>
      <c r="X27" s="270"/>
      <c r="Y27" s="439" t="s">
        <v>140</v>
      </c>
    </row>
    <row r="28" spans="1:28" ht="67.2" x14ac:dyDescent="0.3">
      <c r="A28" s="270">
        <v>11</v>
      </c>
      <c r="B28" s="442" t="s">
        <v>499</v>
      </c>
      <c r="C28" s="270" t="s">
        <v>54</v>
      </c>
      <c r="D28" s="280">
        <v>190776.59</v>
      </c>
      <c r="E28" s="270" t="s">
        <v>134</v>
      </c>
      <c r="F28" s="270" t="s">
        <v>500</v>
      </c>
      <c r="G28" s="270"/>
      <c r="H28" s="270" t="s">
        <v>501</v>
      </c>
      <c r="I28" s="270" t="s">
        <v>129</v>
      </c>
      <c r="J28" s="270" t="s">
        <v>502</v>
      </c>
      <c r="K28" s="270"/>
      <c r="L28" s="270" t="s">
        <v>503</v>
      </c>
      <c r="M28" s="270"/>
      <c r="N28" s="270" t="s">
        <v>129</v>
      </c>
      <c r="O28" s="270"/>
      <c r="P28" s="270"/>
      <c r="Q28" s="270"/>
      <c r="R28" s="270"/>
      <c r="S28" s="270"/>
      <c r="T28" s="270"/>
      <c r="U28" s="270"/>
      <c r="V28" s="270"/>
      <c r="W28" s="270"/>
      <c r="X28" s="270"/>
      <c r="Y28" s="439" t="s">
        <v>140</v>
      </c>
    </row>
    <row r="29" spans="1:28" ht="67.2" x14ac:dyDescent="0.3">
      <c r="A29" s="270">
        <v>12</v>
      </c>
      <c r="B29" s="442" t="s">
        <v>504</v>
      </c>
      <c r="C29" s="270" t="s">
        <v>131</v>
      </c>
      <c r="D29" s="280">
        <v>43000</v>
      </c>
      <c r="E29" s="270" t="s">
        <v>135</v>
      </c>
      <c r="F29" s="270" t="s">
        <v>500</v>
      </c>
      <c r="G29" s="270"/>
      <c r="H29" s="270" t="s">
        <v>505</v>
      </c>
      <c r="I29" s="270" t="s">
        <v>129</v>
      </c>
      <c r="J29" s="270" t="s">
        <v>506</v>
      </c>
      <c r="K29" s="270"/>
      <c r="L29" s="270" t="s">
        <v>507</v>
      </c>
      <c r="M29" s="270"/>
      <c r="N29" s="270" t="s">
        <v>129</v>
      </c>
      <c r="O29" s="270"/>
      <c r="P29" s="270"/>
      <c r="Q29" s="270"/>
      <c r="R29" s="270"/>
      <c r="S29" s="270"/>
      <c r="T29" s="270"/>
      <c r="U29" s="270"/>
      <c r="V29" s="270"/>
      <c r="W29" s="270"/>
      <c r="X29" s="270"/>
      <c r="Y29" s="439" t="s">
        <v>140</v>
      </c>
    </row>
    <row r="30" spans="1:28" ht="84.75" customHeight="1" x14ac:dyDescent="0.3">
      <c r="A30" s="270">
        <v>13</v>
      </c>
      <c r="B30" s="442" t="s">
        <v>508</v>
      </c>
      <c r="C30" s="270" t="s">
        <v>54</v>
      </c>
      <c r="D30" s="280">
        <v>99955</v>
      </c>
      <c r="E30" s="270" t="s">
        <v>136</v>
      </c>
      <c r="F30" s="270" t="s">
        <v>509</v>
      </c>
      <c r="G30" s="270"/>
      <c r="H30" s="270" t="s">
        <v>510</v>
      </c>
      <c r="I30" s="270" t="s">
        <v>129</v>
      </c>
      <c r="J30" s="270" t="s">
        <v>511</v>
      </c>
      <c r="K30" s="270"/>
      <c r="L30" s="270" t="s">
        <v>512</v>
      </c>
      <c r="M30" s="270"/>
      <c r="N30" s="270" t="s">
        <v>133</v>
      </c>
      <c r="O30" s="270"/>
      <c r="P30" s="270"/>
      <c r="Q30" s="270" t="s">
        <v>513</v>
      </c>
      <c r="R30" s="270"/>
      <c r="S30" s="270" t="s">
        <v>133</v>
      </c>
      <c r="T30" s="270"/>
      <c r="U30" s="270"/>
      <c r="V30" s="270"/>
      <c r="W30" s="270"/>
      <c r="X30" s="270"/>
      <c r="Y30" s="439" t="s">
        <v>140</v>
      </c>
    </row>
    <row r="31" spans="1:28" ht="97.2" customHeight="1" x14ac:dyDescent="0.3">
      <c r="A31" s="270">
        <v>14</v>
      </c>
      <c r="B31" s="442" t="s">
        <v>514</v>
      </c>
      <c r="C31" s="270" t="s">
        <v>131</v>
      </c>
      <c r="D31" s="280">
        <v>36500</v>
      </c>
      <c r="E31" s="270" t="s">
        <v>137</v>
      </c>
      <c r="F31" s="270" t="s">
        <v>509</v>
      </c>
      <c r="G31" s="270"/>
      <c r="H31" s="270" t="s">
        <v>515</v>
      </c>
      <c r="I31" s="270" t="s">
        <v>133</v>
      </c>
      <c r="J31" s="270" t="s">
        <v>516</v>
      </c>
      <c r="K31" s="270"/>
      <c r="L31" s="270" t="s">
        <v>517</v>
      </c>
      <c r="M31" s="270"/>
      <c r="N31" s="270" t="s">
        <v>133</v>
      </c>
      <c r="O31" s="270"/>
      <c r="P31" s="270"/>
      <c r="Q31" s="270"/>
      <c r="R31" s="270"/>
      <c r="S31" s="270"/>
      <c r="T31" s="270"/>
      <c r="U31" s="270"/>
      <c r="V31" s="270"/>
      <c r="W31" s="270"/>
      <c r="X31" s="270"/>
      <c r="Y31" s="439" t="s">
        <v>140</v>
      </c>
    </row>
    <row r="32" spans="1:28" ht="33.6" hidden="1" x14ac:dyDescent="0.3">
      <c r="A32" s="268" t="s">
        <v>35</v>
      </c>
      <c r="B32" s="269" t="s">
        <v>274</v>
      </c>
      <c r="C32" s="222"/>
      <c r="D32" s="222"/>
      <c r="E32" s="268"/>
      <c r="F32" s="268"/>
      <c r="G32" s="268"/>
      <c r="H32" s="268"/>
      <c r="I32" s="268"/>
      <c r="J32" s="268"/>
      <c r="K32" s="268"/>
      <c r="L32" s="268"/>
      <c r="M32" s="268"/>
      <c r="N32" s="268"/>
      <c r="O32" s="268"/>
      <c r="P32" s="268"/>
      <c r="Q32" s="268"/>
      <c r="R32" s="268"/>
      <c r="S32" s="268"/>
      <c r="T32" s="268"/>
      <c r="U32" s="268"/>
      <c r="V32" s="268"/>
      <c r="W32" s="268"/>
      <c r="X32" s="268"/>
      <c r="Y32" s="439"/>
    </row>
    <row r="33" spans="1:25" x14ac:dyDescent="0.3">
      <c r="A33" s="268" t="s">
        <v>262</v>
      </c>
      <c r="B33" s="269" t="s">
        <v>139</v>
      </c>
      <c r="C33" s="222"/>
      <c r="D33" s="199"/>
      <c r="E33" s="270"/>
      <c r="F33" s="270"/>
      <c r="G33" s="270"/>
      <c r="H33" s="270"/>
      <c r="I33" s="270"/>
      <c r="J33" s="270"/>
      <c r="K33" s="270"/>
      <c r="L33" s="270"/>
      <c r="M33" s="270"/>
      <c r="N33" s="270"/>
      <c r="O33" s="270"/>
      <c r="P33" s="270"/>
      <c r="Q33" s="270"/>
      <c r="R33" s="270"/>
      <c r="S33" s="270"/>
      <c r="T33" s="270"/>
      <c r="U33" s="270"/>
      <c r="V33" s="270"/>
      <c r="W33" s="270"/>
      <c r="X33" s="270"/>
      <c r="Y33" s="439"/>
    </row>
    <row r="34" spans="1:25" ht="33.6" x14ac:dyDescent="0.3">
      <c r="A34" s="268" t="s">
        <v>18</v>
      </c>
      <c r="B34" s="269" t="s">
        <v>276</v>
      </c>
      <c r="C34" s="222">
        <f>COUNTA(A35:A37)</f>
        <v>3</v>
      </c>
      <c r="D34" s="199"/>
      <c r="E34" s="270"/>
      <c r="F34" s="270"/>
      <c r="G34" s="270"/>
      <c r="H34" s="270"/>
      <c r="I34" s="270"/>
      <c r="J34" s="270"/>
      <c r="K34" s="270"/>
      <c r="L34" s="270"/>
      <c r="M34" s="270"/>
      <c r="N34" s="270"/>
      <c r="O34" s="270"/>
      <c r="P34" s="270"/>
      <c r="Q34" s="270"/>
      <c r="R34" s="270"/>
      <c r="S34" s="270"/>
      <c r="T34" s="270"/>
      <c r="U34" s="270"/>
      <c r="V34" s="270"/>
      <c r="W34" s="270"/>
      <c r="X34" s="270"/>
      <c r="Y34" s="439"/>
    </row>
    <row r="35" spans="1:25" ht="67.2" x14ac:dyDescent="0.3">
      <c r="A35" s="270">
        <v>1</v>
      </c>
      <c r="B35" s="442" t="s">
        <v>486</v>
      </c>
      <c r="C35" s="279" t="s">
        <v>54</v>
      </c>
      <c r="D35" s="199">
        <v>93143.587</v>
      </c>
      <c r="E35" s="270"/>
      <c r="F35" s="274" t="s">
        <v>487</v>
      </c>
      <c r="G35" s="270"/>
      <c r="H35" s="270" t="s">
        <v>468</v>
      </c>
      <c r="I35" s="270" t="s">
        <v>129</v>
      </c>
      <c r="J35" s="270" t="s">
        <v>648</v>
      </c>
      <c r="K35" s="270"/>
      <c r="L35" s="270" t="s">
        <v>649</v>
      </c>
      <c r="M35" s="270"/>
      <c r="N35" s="270" t="s">
        <v>129</v>
      </c>
      <c r="O35" s="270"/>
      <c r="P35" s="270"/>
      <c r="Q35" s="270"/>
      <c r="R35" s="270"/>
      <c r="S35" s="270"/>
      <c r="T35" s="270"/>
      <c r="U35" s="270"/>
      <c r="V35" s="270"/>
      <c r="W35" s="270"/>
      <c r="X35" s="270"/>
      <c r="Y35" s="439"/>
    </row>
    <row r="36" spans="1:25" ht="67.2" x14ac:dyDescent="0.3">
      <c r="A36" s="270">
        <v>2</v>
      </c>
      <c r="B36" s="442" t="s">
        <v>521</v>
      </c>
      <c r="C36" s="279" t="s">
        <v>131</v>
      </c>
      <c r="D36" s="199">
        <v>49897.022999999994</v>
      </c>
      <c r="E36" s="270"/>
      <c r="F36" s="270" t="s">
        <v>522</v>
      </c>
      <c r="G36" s="270"/>
      <c r="H36" s="270" t="s">
        <v>523</v>
      </c>
      <c r="I36" s="270"/>
      <c r="J36" s="270" t="s">
        <v>524</v>
      </c>
      <c r="K36" s="270"/>
      <c r="L36" s="270" t="s">
        <v>525</v>
      </c>
      <c r="M36" s="270"/>
      <c r="N36" s="270" t="s">
        <v>133</v>
      </c>
      <c r="O36" s="270"/>
      <c r="P36" s="270"/>
      <c r="Q36" s="270"/>
      <c r="R36" s="270"/>
      <c r="S36" s="270"/>
      <c r="T36" s="270"/>
      <c r="U36" s="270"/>
      <c r="V36" s="270"/>
      <c r="W36" s="270"/>
      <c r="X36" s="270"/>
      <c r="Y36" s="439"/>
    </row>
    <row r="37" spans="1:25" ht="67.2" x14ac:dyDescent="0.3">
      <c r="A37" s="270">
        <v>3</v>
      </c>
      <c r="B37" s="442" t="s">
        <v>526</v>
      </c>
      <c r="C37" s="279" t="s">
        <v>54</v>
      </c>
      <c r="D37" s="199">
        <v>123259.057</v>
      </c>
      <c r="E37" s="270"/>
      <c r="F37" s="270" t="s">
        <v>522</v>
      </c>
      <c r="G37" s="270"/>
      <c r="H37" s="270" t="s">
        <v>527</v>
      </c>
      <c r="I37" s="270"/>
      <c r="J37" s="270" t="s">
        <v>524</v>
      </c>
      <c r="K37" s="270"/>
      <c r="L37" s="270" t="s">
        <v>528</v>
      </c>
      <c r="M37" s="270"/>
      <c r="N37" s="270" t="s">
        <v>129</v>
      </c>
      <c r="O37" s="270"/>
      <c r="P37" s="270"/>
      <c r="Q37" s="270"/>
      <c r="R37" s="270"/>
      <c r="S37" s="270"/>
      <c r="T37" s="270"/>
      <c r="U37" s="270"/>
      <c r="V37" s="270"/>
      <c r="W37" s="270"/>
      <c r="X37" s="270"/>
      <c r="Y37" s="439"/>
    </row>
    <row r="38" spans="1:25" ht="33.6" x14ac:dyDescent="0.3">
      <c r="A38" s="268" t="s">
        <v>35</v>
      </c>
      <c r="B38" s="269" t="s">
        <v>277</v>
      </c>
      <c r="C38" s="222">
        <f>COUNTA(A39:A40)</f>
        <v>2</v>
      </c>
      <c r="D38" s="199">
        <f>SUM(D39:D40)</f>
        <v>252964</v>
      </c>
      <c r="E38" s="270"/>
      <c r="F38" s="270"/>
      <c r="G38" s="270"/>
      <c r="H38" s="271"/>
      <c r="I38" s="272"/>
      <c r="J38" s="270"/>
      <c r="K38" s="270"/>
      <c r="L38" s="270"/>
      <c r="M38" s="270"/>
      <c r="N38" s="272"/>
      <c r="O38" s="270"/>
      <c r="P38" s="270"/>
      <c r="Q38" s="270"/>
      <c r="R38" s="270"/>
      <c r="S38" s="270"/>
      <c r="T38" s="270"/>
      <c r="U38" s="270"/>
      <c r="V38" s="270"/>
      <c r="W38" s="270"/>
      <c r="X38" s="270"/>
      <c r="Y38" s="439"/>
    </row>
    <row r="39" spans="1:25" ht="67.2" x14ac:dyDescent="0.3">
      <c r="A39" s="270">
        <v>1</v>
      </c>
      <c r="B39" s="442" t="s">
        <v>529</v>
      </c>
      <c r="C39" s="270" t="s">
        <v>131</v>
      </c>
      <c r="D39" s="199">
        <v>178000</v>
      </c>
      <c r="E39" s="270" t="s">
        <v>41</v>
      </c>
      <c r="F39" s="270" t="s">
        <v>530</v>
      </c>
      <c r="G39" s="270"/>
      <c r="H39" s="270" t="s">
        <v>531</v>
      </c>
      <c r="I39" s="270" t="s">
        <v>129</v>
      </c>
      <c r="J39" s="270" t="s">
        <v>532</v>
      </c>
      <c r="K39" s="270"/>
      <c r="L39" s="270"/>
      <c r="M39" s="270"/>
      <c r="N39" s="270" t="s">
        <v>142</v>
      </c>
      <c r="O39" s="270"/>
      <c r="P39" s="270"/>
      <c r="Q39" s="270"/>
      <c r="R39" s="270"/>
      <c r="S39" s="270"/>
      <c r="T39" s="270"/>
      <c r="U39" s="270"/>
      <c r="V39" s="270"/>
      <c r="W39" s="270"/>
      <c r="X39" s="270"/>
      <c r="Y39" s="439" t="s">
        <v>140</v>
      </c>
    </row>
    <row r="40" spans="1:25" ht="67.2" x14ac:dyDescent="0.3">
      <c r="A40" s="270">
        <v>2</v>
      </c>
      <c r="B40" s="442" t="s">
        <v>533</v>
      </c>
      <c r="C40" s="270" t="s">
        <v>54</v>
      </c>
      <c r="D40" s="448">
        <v>74964</v>
      </c>
      <c r="E40" s="270" t="s">
        <v>41</v>
      </c>
      <c r="F40" s="270" t="s">
        <v>530</v>
      </c>
      <c r="G40" s="270"/>
      <c r="H40" s="270" t="s">
        <v>505</v>
      </c>
      <c r="I40" s="270" t="s">
        <v>129</v>
      </c>
      <c r="J40" s="270" t="s">
        <v>532</v>
      </c>
      <c r="K40" s="270"/>
      <c r="L40" s="270"/>
      <c r="M40" s="270"/>
      <c r="N40" s="270" t="s">
        <v>141</v>
      </c>
      <c r="O40" s="270"/>
      <c r="P40" s="270"/>
      <c r="Q40" s="270"/>
      <c r="R40" s="270"/>
      <c r="S40" s="270"/>
      <c r="T40" s="270"/>
      <c r="U40" s="270"/>
      <c r="V40" s="270"/>
      <c r="W40" s="270"/>
      <c r="X40" s="270"/>
      <c r="Y40" s="439" t="s">
        <v>140</v>
      </c>
    </row>
  </sheetData>
  <autoFilter ref="A6:Z6"/>
  <mergeCells count="20">
    <mergeCell ref="A1:X2"/>
    <mergeCell ref="A4:A6"/>
    <mergeCell ref="B4:B6"/>
    <mergeCell ref="C4:C6"/>
    <mergeCell ref="D4:D5"/>
    <mergeCell ref="E4:E6"/>
    <mergeCell ref="F4:F6"/>
    <mergeCell ref="G4:N4"/>
    <mergeCell ref="O4:X4"/>
    <mergeCell ref="S5:S6"/>
    <mergeCell ref="T5:U5"/>
    <mergeCell ref="V5:W5"/>
    <mergeCell ref="X5:X6"/>
    <mergeCell ref="A3:X3"/>
    <mergeCell ref="I5:I6"/>
    <mergeCell ref="J5:K5"/>
    <mergeCell ref="L5:M5"/>
    <mergeCell ref="N5:N6"/>
    <mergeCell ref="O5:P5"/>
    <mergeCell ref="Q5:R5"/>
  </mergeCells>
  <conditionalFormatting sqref="B7 B16:B21">
    <cfRule type="duplicateValues" dxfId="44" priority="15"/>
  </conditionalFormatting>
  <conditionalFormatting sqref="B8">
    <cfRule type="duplicateValues" dxfId="43" priority="6"/>
  </conditionalFormatting>
  <conditionalFormatting sqref="B9:B12">
    <cfRule type="duplicateValues" dxfId="42" priority="9"/>
  </conditionalFormatting>
  <conditionalFormatting sqref="B13">
    <cfRule type="duplicateValues" dxfId="41" priority="10"/>
  </conditionalFormatting>
  <conditionalFormatting sqref="B14">
    <cfRule type="duplicateValues" dxfId="40" priority="4"/>
  </conditionalFormatting>
  <conditionalFormatting sqref="B15">
    <cfRule type="duplicateValues" dxfId="39" priority="5"/>
  </conditionalFormatting>
  <conditionalFormatting sqref="B27:B28">
    <cfRule type="duplicateValues" dxfId="38" priority="8"/>
  </conditionalFormatting>
  <conditionalFormatting sqref="B29 B31">
    <cfRule type="duplicateValues" dxfId="37" priority="7"/>
  </conditionalFormatting>
  <conditionalFormatting sqref="B32 B23:B26">
    <cfRule type="duplicateValues" dxfId="36" priority="14"/>
  </conditionalFormatting>
  <conditionalFormatting sqref="B33">
    <cfRule type="duplicateValues" dxfId="35" priority="13"/>
  </conditionalFormatting>
  <conditionalFormatting sqref="B34">
    <cfRule type="duplicateValues" dxfId="34" priority="12"/>
  </conditionalFormatting>
  <conditionalFormatting sqref="B35">
    <cfRule type="duplicateValues" dxfId="33" priority="1"/>
  </conditionalFormatting>
  <conditionalFormatting sqref="B36:B37">
    <cfRule type="duplicateValues" dxfId="32" priority="3"/>
  </conditionalFormatting>
  <conditionalFormatting sqref="B38">
    <cfRule type="duplicateValues" dxfId="31" priority="11"/>
  </conditionalFormatting>
  <conditionalFormatting sqref="B39:B40">
    <cfRule type="duplicateValues" dxfId="30" priority="2"/>
  </conditionalFormatting>
  <conditionalFormatting sqref="B41:B1048576 B4:B6">
    <cfRule type="duplicateValues" dxfId="29" priority="16"/>
  </conditionalFormatting>
  <pageMargins left="0.70866141732283505" right="0.31496062992126" top="0.57999999999999996" bottom="0.46" header="0.31496062992126" footer="0.31496062992126"/>
  <pageSetup paperSize="8" scale="9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4"/>
  <sheetViews>
    <sheetView view="pageBreakPreview" zoomScale="55" zoomScaleNormal="55" zoomScaleSheetLayoutView="55" workbookViewId="0">
      <selection activeCell="J28" sqref="J28"/>
    </sheetView>
  </sheetViews>
  <sheetFormatPr defaultColWidth="9.109375" defaultRowHeight="18" x14ac:dyDescent="0.3"/>
  <cols>
    <col min="1" max="1" width="11.44140625" style="218" customWidth="1"/>
    <col min="2" max="2" width="52.6640625" style="158" customWidth="1"/>
    <col min="3" max="3" width="14.6640625" style="158" customWidth="1"/>
    <col min="4" max="4" width="19.88671875" style="171" customWidth="1"/>
    <col min="5" max="5" width="14.6640625" style="171" customWidth="1"/>
    <col min="6" max="6" width="14.44140625" style="218" customWidth="1"/>
    <col min="7" max="8" width="14" style="218" customWidth="1"/>
    <col min="9" max="12" width="16.44140625" style="218" customWidth="1"/>
    <col min="13" max="13" width="13.6640625" style="218" customWidth="1"/>
    <col min="14" max="15" width="13.109375" style="158" customWidth="1"/>
    <col min="16" max="17" width="14.109375" style="158" customWidth="1"/>
    <col min="18" max="19" width="14.88671875" style="158" customWidth="1"/>
    <col min="20" max="20" width="17.88671875" style="158" customWidth="1"/>
    <col min="21" max="21" width="18.44140625" style="158" customWidth="1"/>
    <col min="22" max="33" width="17.88671875" style="158" customWidth="1"/>
    <col min="34" max="35" width="19.33203125" style="158" customWidth="1"/>
    <col min="36" max="36" width="20.88671875" style="158" customWidth="1"/>
    <col min="37" max="37" width="11.44140625" style="158" customWidth="1"/>
    <col min="38" max="16384" width="9.109375" style="158"/>
  </cols>
  <sheetData>
    <row r="2" spans="1:37" ht="22.5" customHeight="1" x14ac:dyDescent="0.3">
      <c r="A2" s="679" t="s">
        <v>269</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row>
    <row r="3" spans="1:37" ht="22.5" customHeight="1" x14ac:dyDescent="0.3">
      <c r="A3" s="664" t="s">
        <v>345</v>
      </c>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row>
    <row r="4" spans="1:37" ht="22.5" customHeight="1" x14ac:dyDescent="0.3">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37" x14ac:dyDescent="0.3">
      <c r="D5" s="159"/>
      <c r="E5" s="159"/>
      <c r="V5" s="680" t="s">
        <v>193</v>
      </c>
      <c r="W5" s="680"/>
      <c r="X5" s="680"/>
      <c r="Y5" s="680"/>
      <c r="Z5" s="680"/>
      <c r="AA5" s="680"/>
      <c r="AB5" s="680"/>
      <c r="AC5" s="680"/>
      <c r="AD5" s="680"/>
      <c r="AE5" s="680"/>
      <c r="AF5" s="680"/>
      <c r="AG5" s="680"/>
      <c r="AH5" s="680"/>
      <c r="AI5" s="680"/>
      <c r="AJ5" s="680"/>
    </row>
    <row r="6" spans="1:37" ht="18.75" customHeight="1" x14ac:dyDescent="0.3">
      <c r="A6" s="658" t="s">
        <v>3</v>
      </c>
      <c r="B6" s="658" t="s">
        <v>194</v>
      </c>
      <c r="C6" s="658" t="s">
        <v>195</v>
      </c>
      <c r="D6" s="681" t="s">
        <v>196</v>
      </c>
      <c r="E6" s="676" t="s">
        <v>197</v>
      </c>
      <c r="F6" s="677"/>
      <c r="G6" s="677"/>
      <c r="H6" s="677"/>
      <c r="I6" s="661"/>
      <c r="J6" s="663" t="s">
        <v>198</v>
      </c>
      <c r="K6" s="663"/>
      <c r="L6" s="663"/>
      <c r="M6" s="676" t="s">
        <v>199</v>
      </c>
      <c r="N6" s="687"/>
      <c r="O6" s="687"/>
      <c r="P6" s="687"/>
      <c r="Q6" s="687"/>
      <c r="R6" s="688"/>
      <c r="S6" s="676" t="s">
        <v>200</v>
      </c>
      <c r="T6" s="677"/>
      <c r="U6" s="661"/>
      <c r="V6" s="676" t="s">
        <v>201</v>
      </c>
      <c r="W6" s="677"/>
      <c r="X6" s="677"/>
      <c r="Y6" s="677"/>
      <c r="Z6" s="677"/>
      <c r="AA6" s="677"/>
      <c r="AB6" s="677"/>
      <c r="AC6" s="677"/>
      <c r="AD6" s="677"/>
      <c r="AE6" s="677"/>
      <c r="AF6" s="677"/>
      <c r="AG6" s="661"/>
      <c r="AH6" s="670" t="s">
        <v>202</v>
      </c>
      <c r="AI6" s="671"/>
      <c r="AJ6" s="672"/>
      <c r="AK6" s="658" t="s">
        <v>74</v>
      </c>
    </row>
    <row r="7" spans="1:37" x14ac:dyDescent="0.3">
      <c r="A7" s="654"/>
      <c r="B7" s="654"/>
      <c r="C7" s="654"/>
      <c r="D7" s="682"/>
      <c r="E7" s="684"/>
      <c r="F7" s="685"/>
      <c r="G7" s="685"/>
      <c r="H7" s="685"/>
      <c r="I7" s="686"/>
      <c r="J7" s="663"/>
      <c r="K7" s="663"/>
      <c r="L7" s="663"/>
      <c r="M7" s="689"/>
      <c r="N7" s="690"/>
      <c r="O7" s="690"/>
      <c r="P7" s="690"/>
      <c r="Q7" s="690"/>
      <c r="R7" s="691"/>
      <c r="S7" s="692"/>
      <c r="T7" s="693"/>
      <c r="U7" s="662"/>
      <c r="V7" s="692"/>
      <c r="W7" s="693"/>
      <c r="X7" s="693"/>
      <c r="Y7" s="693"/>
      <c r="Z7" s="693"/>
      <c r="AA7" s="693"/>
      <c r="AB7" s="693"/>
      <c r="AC7" s="693"/>
      <c r="AD7" s="693"/>
      <c r="AE7" s="693"/>
      <c r="AF7" s="693"/>
      <c r="AG7" s="662"/>
      <c r="AH7" s="673"/>
      <c r="AI7" s="674"/>
      <c r="AJ7" s="675"/>
      <c r="AK7" s="654"/>
    </row>
    <row r="8" spans="1:37" ht="62.25" customHeight="1" x14ac:dyDescent="0.3">
      <c r="A8" s="654"/>
      <c r="B8" s="654"/>
      <c r="C8" s="654"/>
      <c r="D8" s="682"/>
      <c r="E8" s="681" t="s">
        <v>203</v>
      </c>
      <c r="F8" s="665" t="s">
        <v>144</v>
      </c>
      <c r="G8" s="656"/>
      <c r="H8" s="656"/>
      <c r="I8" s="657"/>
      <c r="J8" s="658" t="s">
        <v>203</v>
      </c>
      <c r="K8" s="663" t="s">
        <v>144</v>
      </c>
      <c r="L8" s="663"/>
      <c r="M8" s="681" t="s">
        <v>203</v>
      </c>
      <c r="N8" s="656" t="s">
        <v>144</v>
      </c>
      <c r="O8" s="656"/>
      <c r="P8" s="656"/>
      <c r="Q8" s="656"/>
      <c r="R8" s="657"/>
      <c r="S8" s="658" t="s">
        <v>203</v>
      </c>
      <c r="T8" s="665" t="s">
        <v>144</v>
      </c>
      <c r="U8" s="657"/>
      <c r="V8" s="663" t="s">
        <v>204</v>
      </c>
      <c r="W8" s="663"/>
      <c r="X8" s="663"/>
      <c r="Y8" s="663"/>
      <c r="Z8" s="663"/>
      <c r="AA8" s="676" t="s">
        <v>205</v>
      </c>
      <c r="AB8" s="677"/>
      <c r="AC8" s="677"/>
      <c r="AD8" s="677"/>
      <c r="AE8" s="677"/>
      <c r="AF8" s="677"/>
      <c r="AG8" s="661"/>
      <c r="AH8" s="659" t="s">
        <v>206</v>
      </c>
      <c r="AI8" s="668" t="s">
        <v>207</v>
      </c>
      <c r="AJ8" s="669"/>
      <c r="AK8" s="654"/>
    </row>
    <row r="9" spans="1:37" ht="56.25" customHeight="1" x14ac:dyDescent="0.3">
      <c r="A9" s="654"/>
      <c r="B9" s="654"/>
      <c r="C9" s="654"/>
      <c r="D9" s="682"/>
      <c r="E9" s="682"/>
      <c r="F9" s="658" t="s">
        <v>208</v>
      </c>
      <c r="G9" s="658" t="s">
        <v>209</v>
      </c>
      <c r="H9" s="658" t="s">
        <v>210</v>
      </c>
      <c r="I9" s="658" t="s">
        <v>211</v>
      </c>
      <c r="J9" s="654"/>
      <c r="K9" s="654" t="s">
        <v>208</v>
      </c>
      <c r="L9" s="654" t="s">
        <v>209</v>
      </c>
      <c r="M9" s="682"/>
      <c r="N9" s="661" t="s">
        <v>208</v>
      </c>
      <c r="O9" s="663" t="s">
        <v>212</v>
      </c>
      <c r="P9" s="663"/>
      <c r="Q9" s="658" t="s">
        <v>210</v>
      </c>
      <c r="R9" s="658" t="s">
        <v>213</v>
      </c>
      <c r="S9" s="654"/>
      <c r="T9" s="658" t="s">
        <v>214</v>
      </c>
      <c r="U9" s="658" t="s">
        <v>215</v>
      </c>
      <c r="V9" s="658" t="s">
        <v>203</v>
      </c>
      <c r="W9" s="663" t="s">
        <v>144</v>
      </c>
      <c r="X9" s="663"/>
      <c r="Y9" s="663"/>
      <c r="Z9" s="663"/>
      <c r="AA9" s="658" t="s">
        <v>203</v>
      </c>
      <c r="AB9" s="665" t="s">
        <v>216</v>
      </c>
      <c r="AC9" s="657"/>
      <c r="AD9" s="666" t="s">
        <v>209</v>
      </c>
      <c r="AE9" s="667"/>
      <c r="AF9" s="658" t="s">
        <v>210</v>
      </c>
      <c r="AG9" s="658" t="s">
        <v>213</v>
      </c>
      <c r="AH9" s="678"/>
      <c r="AI9" s="659" t="s">
        <v>203</v>
      </c>
      <c r="AJ9" s="659" t="s">
        <v>216</v>
      </c>
      <c r="AK9" s="654"/>
    </row>
    <row r="10" spans="1:37" ht="162" customHeight="1" x14ac:dyDescent="0.3">
      <c r="A10" s="655"/>
      <c r="B10" s="655"/>
      <c r="C10" s="655"/>
      <c r="D10" s="683"/>
      <c r="E10" s="683"/>
      <c r="F10" s="655"/>
      <c r="G10" s="655"/>
      <c r="H10" s="655"/>
      <c r="I10" s="655"/>
      <c r="J10" s="655"/>
      <c r="K10" s="655"/>
      <c r="L10" s="655"/>
      <c r="M10" s="683"/>
      <c r="N10" s="662"/>
      <c r="O10" s="216" t="s">
        <v>217</v>
      </c>
      <c r="P10" s="216" t="s">
        <v>218</v>
      </c>
      <c r="Q10" s="655"/>
      <c r="R10" s="655"/>
      <c r="S10" s="655"/>
      <c r="T10" s="655"/>
      <c r="U10" s="655"/>
      <c r="V10" s="655"/>
      <c r="W10" s="217" t="s">
        <v>208</v>
      </c>
      <c r="X10" s="217" t="s">
        <v>209</v>
      </c>
      <c r="Y10" s="217" t="s">
        <v>210</v>
      </c>
      <c r="Z10" s="217" t="s">
        <v>211</v>
      </c>
      <c r="AA10" s="655"/>
      <c r="AB10" s="214" t="s">
        <v>198</v>
      </c>
      <c r="AC10" s="214" t="s">
        <v>219</v>
      </c>
      <c r="AD10" s="214" t="s">
        <v>198</v>
      </c>
      <c r="AE10" s="214" t="s">
        <v>220</v>
      </c>
      <c r="AF10" s="655"/>
      <c r="AG10" s="655"/>
      <c r="AH10" s="660"/>
      <c r="AI10" s="660"/>
      <c r="AJ10" s="660"/>
      <c r="AK10" s="655"/>
    </row>
    <row r="11" spans="1:37" x14ac:dyDescent="0.3">
      <c r="A11" s="214">
        <v>1</v>
      </c>
      <c r="B11" s="214">
        <v>2</v>
      </c>
      <c r="C11" s="214">
        <v>3</v>
      </c>
      <c r="D11" s="214">
        <v>4</v>
      </c>
      <c r="E11" s="214">
        <v>5</v>
      </c>
      <c r="F11" s="214">
        <v>6</v>
      </c>
      <c r="G11" s="214">
        <v>7</v>
      </c>
      <c r="H11" s="214">
        <v>8</v>
      </c>
      <c r="I11" s="214">
        <v>9</v>
      </c>
      <c r="J11" s="214">
        <v>10</v>
      </c>
      <c r="K11" s="214">
        <v>11</v>
      </c>
      <c r="L11" s="214">
        <v>12</v>
      </c>
      <c r="M11" s="214">
        <v>13</v>
      </c>
      <c r="N11" s="214">
        <v>14</v>
      </c>
      <c r="O11" s="214">
        <v>15</v>
      </c>
      <c r="P11" s="214">
        <v>16</v>
      </c>
      <c r="Q11" s="214">
        <v>17</v>
      </c>
      <c r="R11" s="214">
        <v>18</v>
      </c>
      <c r="S11" s="214">
        <v>19</v>
      </c>
      <c r="T11" s="214">
        <v>20</v>
      </c>
      <c r="U11" s="214">
        <v>21</v>
      </c>
      <c r="V11" s="214">
        <v>22</v>
      </c>
      <c r="W11" s="214">
        <v>23</v>
      </c>
      <c r="X11" s="214">
        <v>24</v>
      </c>
      <c r="Y11" s="214">
        <v>25</v>
      </c>
      <c r="Z11" s="214">
        <v>26</v>
      </c>
      <c r="AA11" s="214">
        <v>27</v>
      </c>
      <c r="AB11" s="214">
        <v>28</v>
      </c>
      <c r="AC11" s="214">
        <v>29</v>
      </c>
      <c r="AD11" s="214">
        <v>30</v>
      </c>
      <c r="AE11" s="214">
        <v>31</v>
      </c>
      <c r="AF11" s="214">
        <v>32</v>
      </c>
      <c r="AG11" s="214">
        <v>33</v>
      </c>
      <c r="AH11" s="214">
        <v>34</v>
      </c>
      <c r="AI11" s="214">
        <v>35</v>
      </c>
      <c r="AJ11" s="214">
        <v>36</v>
      </c>
      <c r="AK11" s="214">
        <v>37</v>
      </c>
    </row>
    <row r="12" spans="1:37" ht="48.75" customHeight="1" x14ac:dyDescent="0.3">
      <c r="A12" s="160"/>
      <c r="B12" s="160" t="s">
        <v>14</v>
      </c>
      <c r="C12" s="160"/>
      <c r="D12" s="161">
        <f>SUM(D13:D34)</f>
        <v>17324709.311178997</v>
      </c>
      <c r="E12" s="161">
        <f t="shared" ref="E12:AJ12" si="0">SUM(E13:E34)</f>
        <v>4537600.0428010002</v>
      </c>
      <c r="F12" s="161">
        <f t="shared" si="0"/>
        <v>1493581.9220289998</v>
      </c>
      <c r="G12" s="161">
        <f t="shared" si="0"/>
        <v>2234708.3654979998</v>
      </c>
      <c r="H12" s="161">
        <f t="shared" si="0"/>
        <v>1185883.3926880001</v>
      </c>
      <c r="I12" s="161">
        <f t="shared" si="0"/>
        <v>80791.146999999997</v>
      </c>
      <c r="J12" s="161">
        <f t="shared" si="0"/>
        <v>70368.147334000008</v>
      </c>
      <c r="K12" s="161">
        <f t="shared" si="0"/>
        <v>13387.147334000001</v>
      </c>
      <c r="L12" s="161">
        <f t="shared" si="0"/>
        <v>56981</v>
      </c>
      <c r="M12" s="161">
        <f t="shared" si="0"/>
        <v>1874246.8280769999</v>
      </c>
      <c r="N12" s="161">
        <f t="shared" si="0"/>
        <v>525683.84199999995</v>
      </c>
      <c r="O12" s="161">
        <f t="shared" si="0"/>
        <v>320696.47249999997</v>
      </c>
      <c r="P12" s="161">
        <f t="shared" si="0"/>
        <v>193123.769</v>
      </c>
      <c r="Q12" s="161">
        <f t="shared" si="0"/>
        <v>713646.73198399995</v>
      </c>
      <c r="R12" s="161">
        <f t="shared" si="0"/>
        <v>17207.760000000002</v>
      </c>
      <c r="S12" s="161">
        <f t="shared" si="0"/>
        <v>6218791.2770879995</v>
      </c>
      <c r="T12" s="161">
        <f t="shared" si="0"/>
        <v>5289953.6390023688</v>
      </c>
      <c r="U12" s="161">
        <f t="shared" si="0"/>
        <v>928737.63808563165</v>
      </c>
      <c r="V12" s="161">
        <f t="shared" si="0"/>
        <v>2720182.4901689999</v>
      </c>
      <c r="W12" s="161">
        <f t="shared" si="0"/>
        <v>1010739.194866</v>
      </c>
      <c r="X12" s="161">
        <f t="shared" si="0"/>
        <v>666192.16966399993</v>
      </c>
      <c r="Y12" s="161">
        <f t="shared" si="0"/>
        <v>706280.08563899994</v>
      </c>
      <c r="Z12" s="161">
        <f t="shared" si="0"/>
        <v>-1.3642420526593924E-12</v>
      </c>
      <c r="AA12" s="161">
        <f t="shared" si="0"/>
        <v>1014001.4436699998</v>
      </c>
      <c r="AB12" s="161">
        <f t="shared" si="0"/>
        <v>5879.2968630000005</v>
      </c>
      <c r="AC12" s="161">
        <f t="shared" si="0"/>
        <v>286499.36218300002</v>
      </c>
      <c r="AD12" s="161">
        <f t="shared" si="0"/>
        <v>3505.1341929999999</v>
      </c>
      <c r="AE12" s="161">
        <f t="shared" si="0"/>
        <v>338755.204578</v>
      </c>
      <c r="AF12" s="161">
        <f t="shared" si="0"/>
        <v>348322.89185300004</v>
      </c>
      <c r="AG12" s="161">
        <f t="shared" si="0"/>
        <v>28239.554</v>
      </c>
      <c r="AH12" s="161">
        <f t="shared" si="0"/>
        <v>505811.13268300006</v>
      </c>
      <c r="AI12" s="161">
        <f t="shared" si="0"/>
        <v>10414307.628623001</v>
      </c>
      <c r="AJ12" s="161">
        <f t="shared" si="0"/>
        <v>439802.96457000001</v>
      </c>
      <c r="AK12" s="162"/>
    </row>
    <row r="13" spans="1:37" ht="48.75" customHeight="1" x14ac:dyDescent="0.3">
      <c r="A13" s="160">
        <v>1</v>
      </c>
      <c r="B13" s="160" t="s">
        <v>221</v>
      </c>
      <c r="C13" s="160"/>
      <c r="D13" s="163">
        <f>+D14+D21</f>
        <v>780948.31599999999</v>
      </c>
      <c r="E13" s="163">
        <f t="shared" ref="E13:AJ13" si="1">+E14+E21</f>
        <v>194436.492</v>
      </c>
      <c r="F13" s="163">
        <f t="shared" si="1"/>
        <v>33832.452000000005</v>
      </c>
      <c r="G13" s="163">
        <f t="shared" si="1"/>
        <v>75193.663698999997</v>
      </c>
      <c r="H13" s="163">
        <f t="shared" si="1"/>
        <v>81962.696300999989</v>
      </c>
      <c r="I13" s="163">
        <f t="shared" si="1"/>
        <v>-4.5474735088646412E-13</v>
      </c>
      <c r="J13" s="163">
        <f t="shared" si="1"/>
        <v>471.74199999999996</v>
      </c>
      <c r="K13" s="163">
        <f t="shared" si="1"/>
        <v>46.741999999999962</v>
      </c>
      <c r="L13" s="163">
        <f t="shared" si="1"/>
        <v>425</v>
      </c>
      <c r="M13" s="163">
        <f t="shared" si="1"/>
        <v>124560.534</v>
      </c>
      <c r="N13" s="163">
        <f t="shared" si="1"/>
        <v>73724.614000000001</v>
      </c>
      <c r="O13" s="163">
        <f t="shared" si="1"/>
        <v>21000</v>
      </c>
      <c r="P13" s="163">
        <f t="shared" si="1"/>
        <v>18000</v>
      </c>
      <c r="Q13" s="163">
        <f t="shared" si="1"/>
        <v>6100</v>
      </c>
      <c r="R13" s="163">
        <f t="shared" si="1"/>
        <v>5735.92</v>
      </c>
      <c r="S13" s="163">
        <f t="shared" si="1"/>
        <v>287830.67361</v>
      </c>
      <c r="T13" s="163">
        <f t="shared" si="1"/>
        <v>229651.902</v>
      </c>
      <c r="U13" s="163">
        <f t="shared" si="1"/>
        <v>58178.771609999996</v>
      </c>
      <c r="V13" s="163">
        <f t="shared" si="1"/>
        <v>194436.492</v>
      </c>
      <c r="W13" s="163">
        <f t="shared" si="1"/>
        <v>33832.452000000005</v>
      </c>
      <c r="X13" s="163">
        <f t="shared" si="1"/>
        <v>75193.663698999997</v>
      </c>
      <c r="Y13" s="163">
        <f t="shared" si="1"/>
        <v>81962.696300999989</v>
      </c>
      <c r="Z13" s="163">
        <f t="shared" si="1"/>
        <v>-4.5474735088646412E-13</v>
      </c>
      <c r="AA13" s="163">
        <f t="shared" si="1"/>
        <v>53005.754000000001</v>
      </c>
      <c r="AB13" s="163">
        <f t="shared" si="1"/>
        <v>0</v>
      </c>
      <c r="AC13" s="163">
        <f t="shared" si="1"/>
        <v>26327.556000000004</v>
      </c>
      <c r="AD13" s="163">
        <f t="shared" si="1"/>
        <v>425</v>
      </c>
      <c r="AE13" s="163">
        <f t="shared" si="1"/>
        <v>20080.114000000001</v>
      </c>
      <c r="AF13" s="163">
        <f t="shared" si="1"/>
        <v>526.56600000000003</v>
      </c>
      <c r="AG13" s="163">
        <f t="shared" si="1"/>
        <v>5646.518</v>
      </c>
      <c r="AH13" s="163">
        <f t="shared" si="1"/>
        <v>-31638.094390000002</v>
      </c>
      <c r="AI13" s="163">
        <f t="shared" si="1"/>
        <v>461479.54800000001</v>
      </c>
      <c r="AJ13" s="163">
        <f t="shared" si="1"/>
        <v>0</v>
      </c>
      <c r="AK13" s="162"/>
    </row>
    <row r="14" spans="1:37" ht="48.75" hidden="1" customHeight="1" x14ac:dyDescent="0.3">
      <c r="A14" s="160" t="s">
        <v>18</v>
      </c>
      <c r="B14" s="160" t="s">
        <v>222</v>
      </c>
      <c r="C14" s="160"/>
      <c r="D14" s="163">
        <v>398851.51</v>
      </c>
      <c r="E14" s="163">
        <v>136337.57399999999</v>
      </c>
      <c r="F14" s="163">
        <v>33832.452000000005</v>
      </c>
      <c r="G14" s="163">
        <v>56440.345698999998</v>
      </c>
      <c r="H14" s="163">
        <v>42617.096300999998</v>
      </c>
      <c r="I14" s="163">
        <v>-4.5474735088646412E-13</v>
      </c>
      <c r="J14" s="163">
        <v>471.74199999999996</v>
      </c>
      <c r="K14" s="163">
        <v>46.741999999999962</v>
      </c>
      <c r="L14" s="163">
        <v>425</v>
      </c>
      <c r="M14" s="163">
        <v>98648.347999999998</v>
      </c>
      <c r="N14" s="163">
        <v>73724.614000000001</v>
      </c>
      <c r="O14" s="163">
        <v>13087.814</v>
      </c>
      <c r="P14" s="163">
        <v>6000</v>
      </c>
      <c r="Q14" s="163">
        <v>100</v>
      </c>
      <c r="R14" s="163">
        <v>5735.92</v>
      </c>
      <c r="S14" s="163">
        <v>210619.55661</v>
      </c>
      <c r="T14" s="163">
        <v>164370.785</v>
      </c>
      <c r="U14" s="163">
        <v>46248.771609999996</v>
      </c>
      <c r="V14" s="163">
        <v>136337.57399999999</v>
      </c>
      <c r="W14" s="163">
        <v>33832.452000000005</v>
      </c>
      <c r="X14" s="163">
        <v>56440.345698999998</v>
      </c>
      <c r="Y14" s="163">
        <v>42617.096300999998</v>
      </c>
      <c r="Z14" s="163">
        <v>-4.5474735088646412E-13</v>
      </c>
      <c r="AA14" s="163">
        <v>42708.396999999997</v>
      </c>
      <c r="AB14" s="163">
        <v>0</v>
      </c>
      <c r="AC14" s="163">
        <v>26327.556000000004</v>
      </c>
      <c r="AD14" s="163">
        <v>425</v>
      </c>
      <c r="AE14" s="163">
        <v>10309.323</v>
      </c>
      <c r="AF14" s="163">
        <v>0</v>
      </c>
      <c r="AG14" s="163">
        <v>5646.518</v>
      </c>
      <c r="AH14" s="163">
        <v>-24838.107390000001</v>
      </c>
      <c r="AI14" s="163">
        <v>163393.84600000002</v>
      </c>
      <c r="AJ14" s="163">
        <v>0</v>
      </c>
      <c r="AK14" s="162"/>
    </row>
    <row r="15" spans="1:37" s="167" customFormat="1" ht="37.5" hidden="1" customHeight="1" x14ac:dyDescent="0.3">
      <c r="A15" s="164">
        <v>1</v>
      </c>
      <c r="B15" s="165" t="s">
        <v>223</v>
      </c>
      <c r="C15" s="165"/>
      <c r="D15" s="163">
        <v>56734.785000000003</v>
      </c>
      <c r="E15" s="163">
        <v>41965.580999999998</v>
      </c>
      <c r="F15" s="163">
        <v>18728.654000000002</v>
      </c>
      <c r="G15" s="163">
        <v>15578.427</v>
      </c>
      <c r="H15" s="163">
        <v>7658.5</v>
      </c>
      <c r="I15" s="163">
        <v>-4.5474735088646412E-13</v>
      </c>
      <c r="J15" s="163">
        <v>0</v>
      </c>
      <c r="K15" s="163">
        <v>0</v>
      </c>
      <c r="L15" s="163">
        <v>0</v>
      </c>
      <c r="M15" s="163">
        <v>11994.383</v>
      </c>
      <c r="N15" s="163">
        <v>2906.569</v>
      </c>
      <c r="O15" s="163">
        <v>9087.8140000000003</v>
      </c>
      <c r="P15" s="163">
        <v>0</v>
      </c>
      <c r="Q15" s="163">
        <v>0</v>
      </c>
      <c r="R15" s="163">
        <v>0</v>
      </c>
      <c r="S15" s="163">
        <v>56734.785000000003</v>
      </c>
      <c r="T15" s="163">
        <v>56734.785000000003</v>
      </c>
      <c r="U15" s="163">
        <v>0</v>
      </c>
      <c r="V15" s="163">
        <v>41965.580999999998</v>
      </c>
      <c r="W15" s="163">
        <v>18728.654000000002</v>
      </c>
      <c r="X15" s="163">
        <v>15578.427</v>
      </c>
      <c r="Y15" s="163">
        <v>7658.5</v>
      </c>
      <c r="Z15" s="163">
        <v>-4.5474735088646412E-13</v>
      </c>
      <c r="AA15" s="163">
        <v>10036.073</v>
      </c>
      <c r="AB15" s="163">
        <v>0</v>
      </c>
      <c r="AC15" s="163">
        <v>1726.75</v>
      </c>
      <c r="AD15" s="163">
        <v>0</v>
      </c>
      <c r="AE15" s="163">
        <v>8309.3230000000003</v>
      </c>
      <c r="AF15" s="163">
        <v>0</v>
      </c>
      <c r="AG15" s="163">
        <v>0</v>
      </c>
      <c r="AH15" s="163">
        <v>2774.8209999999981</v>
      </c>
      <c r="AI15" s="163">
        <v>2774.8209999999981</v>
      </c>
      <c r="AJ15" s="163">
        <v>0</v>
      </c>
      <c r="AK15" s="166"/>
    </row>
    <row r="16" spans="1:37" s="167" customFormat="1" ht="37.5" hidden="1" customHeight="1" x14ac:dyDescent="0.3">
      <c r="A16" s="164">
        <v>2</v>
      </c>
      <c r="B16" s="165" t="s">
        <v>224</v>
      </c>
      <c r="C16" s="165"/>
      <c r="D16" s="163">
        <v>30458.787</v>
      </c>
      <c r="E16" s="163">
        <v>19015.496999999999</v>
      </c>
      <c r="F16" s="163">
        <v>9181.3019999999997</v>
      </c>
      <c r="G16" s="163">
        <v>3000</v>
      </c>
      <c r="H16" s="163">
        <v>3386.5150000000003</v>
      </c>
      <c r="I16" s="163">
        <v>0</v>
      </c>
      <c r="J16" s="163">
        <v>0</v>
      </c>
      <c r="K16" s="163">
        <v>0</v>
      </c>
      <c r="L16" s="163">
        <v>0</v>
      </c>
      <c r="M16" s="163">
        <v>2818.0450000000001</v>
      </c>
      <c r="N16" s="163">
        <v>818.04499999999996</v>
      </c>
      <c r="O16" s="163">
        <v>2000</v>
      </c>
      <c r="P16" s="163">
        <v>0</v>
      </c>
      <c r="Q16" s="163">
        <v>0</v>
      </c>
      <c r="R16" s="163">
        <v>0</v>
      </c>
      <c r="S16" s="163">
        <v>27926</v>
      </c>
      <c r="T16" s="163">
        <v>26626</v>
      </c>
      <c r="U16" s="163">
        <v>1300</v>
      </c>
      <c r="V16" s="163">
        <v>19015.496999999999</v>
      </c>
      <c r="W16" s="163">
        <v>9181.3019999999997</v>
      </c>
      <c r="X16" s="163">
        <v>3000</v>
      </c>
      <c r="Y16" s="163">
        <v>3386.5150000000003</v>
      </c>
      <c r="Z16" s="163">
        <v>0</v>
      </c>
      <c r="AA16" s="163">
        <v>1000</v>
      </c>
      <c r="AB16" s="163">
        <v>0</v>
      </c>
      <c r="AC16" s="163">
        <v>0</v>
      </c>
      <c r="AD16" s="163">
        <v>0</v>
      </c>
      <c r="AE16" s="163">
        <v>1000</v>
      </c>
      <c r="AF16" s="163">
        <v>0</v>
      </c>
      <c r="AG16" s="163">
        <v>0</v>
      </c>
      <c r="AH16" s="163">
        <v>6092.4579999999996</v>
      </c>
      <c r="AI16" s="163">
        <v>8625.2450000000008</v>
      </c>
      <c r="AJ16" s="163"/>
      <c r="AK16" s="166"/>
    </row>
    <row r="17" spans="1:37" s="167" customFormat="1" ht="37.5" hidden="1" customHeight="1" x14ac:dyDescent="0.3">
      <c r="A17" s="164">
        <v>3</v>
      </c>
      <c r="B17" s="165" t="s">
        <v>225</v>
      </c>
      <c r="C17" s="165"/>
      <c r="D17" s="163">
        <v>198665.38500000001</v>
      </c>
      <c r="E17" s="163">
        <v>75356.495999999999</v>
      </c>
      <c r="F17" s="163">
        <v>5922.4960000000001</v>
      </c>
      <c r="G17" s="163">
        <v>37861.918699000002</v>
      </c>
      <c r="H17" s="163">
        <v>31572.081300999998</v>
      </c>
      <c r="I17" s="163">
        <v>0</v>
      </c>
      <c r="J17" s="163">
        <v>471.74199999999996</v>
      </c>
      <c r="K17" s="163">
        <v>46.741999999999962</v>
      </c>
      <c r="L17" s="163">
        <v>425</v>
      </c>
      <c r="M17" s="163">
        <v>45835.92</v>
      </c>
      <c r="N17" s="163">
        <v>35000</v>
      </c>
      <c r="O17" s="163">
        <v>2000</v>
      </c>
      <c r="P17" s="163">
        <v>3000</v>
      </c>
      <c r="Q17" s="163">
        <v>100</v>
      </c>
      <c r="R17" s="163">
        <v>5735.92</v>
      </c>
      <c r="S17" s="163">
        <v>118198.77161</v>
      </c>
      <c r="T17" s="163">
        <v>81010</v>
      </c>
      <c r="U17" s="163">
        <v>37188.771609999996</v>
      </c>
      <c r="V17" s="163">
        <v>75356.495999999999</v>
      </c>
      <c r="W17" s="163">
        <v>5922.4960000000001</v>
      </c>
      <c r="X17" s="163">
        <v>37861.918699000002</v>
      </c>
      <c r="Y17" s="163">
        <v>31572.081300999998</v>
      </c>
      <c r="Z17" s="163">
        <v>0</v>
      </c>
      <c r="AA17" s="163">
        <v>24327.580999999998</v>
      </c>
      <c r="AB17" s="163">
        <v>0</v>
      </c>
      <c r="AC17" s="163">
        <v>17256.063000000002</v>
      </c>
      <c r="AD17" s="163">
        <v>425</v>
      </c>
      <c r="AE17" s="163">
        <v>1000</v>
      </c>
      <c r="AF17" s="163">
        <v>0</v>
      </c>
      <c r="AG17" s="163">
        <v>5646.518</v>
      </c>
      <c r="AH17" s="163">
        <v>-3465.3863899999997</v>
      </c>
      <c r="AI17" s="163">
        <v>77001.227000000014</v>
      </c>
      <c r="AJ17" s="163">
        <v>0</v>
      </c>
      <c r="AK17" s="166"/>
    </row>
    <row r="18" spans="1:37" s="167" customFormat="1" ht="37.5" hidden="1" customHeight="1" x14ac:dyDescent="0.3">
      <c r="A18" s="164">
        <v>4</v>
      </c>
      <c r="B18" s="165" t="s">
        <v>226</v>
      </c>
      <c r="C18" s="165"/>
      <c r="D18" s="163">
        <v>112992.55300000001</v>
      </c>
      <c r="E18" s="163">
        <v>0</v>
      </c>
      <c r="F18" s="163">
        <v>0</v>
      </c>
      <c r="G18" s="163">
        <v>0</v>
      </c>
      <c r="H18" s="163">
        <v>0</v>
      </c>
      <c r="I18" s="163">
        <v>0</v>
      </c>
      <c r="J18" s="163">
        <v>0</v>
      </c>
      <c r="K18" s="163">
        <v>0</v>
      </c>
      <c r="L18" s="163">
        <v>0</v>
      </c>
      <c r="M18" s="163">
        <v>38000</v>
      </c>
      <c r="N18" s="163">
        <v>35000</v>
      </c>
      <c r="O18" s="163">
        <v>0</v>
      </c>
      <c r="P18" s="163">
        <v>3000</v>
      </c>
      <c r="Q18" s="163">
        <v>0</v>
      </c>
      <c r="R18" s="163">
        <v>0</v>
      </c>
      <c r="S18" s="163">
        <v>7760</v>
      </c>
      <c r="T18" s="163">
        <v>0</v>
      </c>
      <c r="U18" s="163">
        <v>7760</v>
      </c>
      <c r="V18" s="163">
        <v>0</v>
      </c>
      <c r="W18" s="163">
        <v>0</v>
      </c>
      <c r="X18" s="163">
        <v>0</v>
      </c>
      <c r="Y18" s="163">
        <v>0</v>
      </c>
      <c r="Z18" s="163">
        <v>0</v>
      </c>
      <c r="AA18" s="163">
        <v>7344.7430000000004</v>
      </c>
      <c r="AB18" s="163">
        <v>0</v>
      </c>
      <c r="AC18" s="163">
        <v>7344.7430000000004</v>
      </c>
      <c r="AD18" s="163">
        <v>0</v>
      </c>
      <c r="AE18" s="163">
        <v>0</v>
      </c>
      <c r="AF18" s="163">
        <v>0</v>
      </c>
      <c r="AG18" s="163">
        <v>0</v>
      </c>
      <c r="AH18" s="163">
        <v>-30240</v>
      </c>
      <c r="AI18" s="163">
        <v>74992.553000000014</v>
      </c>
      <c r="AJ18" s="163"/>
      <c r="AK18" s="166"/>
    </row>
    <row r="19" spans="1:37" s="167" customFormat="1" ht="37.5" hidden="1" customHeight="1" x14ac:dyDescent="0.3">
      <c r="A19" s="164">
        <v>5</v>
      </c>
      <c r="B19" s="165" t="s">
        <v>227</v>
      </c>
      <c r="C19" s="165"/>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6"/>
    </row>
    <row r="20" spans="1:37" ht="37.5" hidden="1" customHeight="1" x14ac:dyDescent="0.3">
      <c r="A20" s="164">
        <v>6</v>
      </c>
      <c r="B20" s="165" t="s">
        <v>228</v>
      </c>
      <c r="C20" s="165"/>
      <c r="D20" s="168"/>
      <c r="E20" s="168"/>
      <c r="F20" s="168"/>
      <c r="G20" s="168"/>
      <c r="H20" s="168"/>
      <c r="I20" s="168"/>
      <c r="J20" s="168"/>
      <c r="K20" s="168"/>
      <c r="L20" s="168"/>
      <c r="M20" s="168"/>
      <c r="N20" s="168"/>
      <c r="O20" s="168"/>
      <c r="P20" s="168"/>
      <c r="Q20" s="168"/>
      <c r="R20" s="168"/>
      <c r="S20" s="168"/>
      <c r="T20" s="162"/>
      <c r="U20" s="162"/>
      <c r="V20" s="162"/>
      <c r="W20" s="162"/>
      <c r="X20" s="162"/>
      <c r="Y20" s="162"/>
      <c r="Z20" s="162"/>
      <c r="AA20" s="162"/>
      <c r="AB20" s="162"/>
      <c r="AC20" s="162"/>
      <c r="AD20" s="162"/>
      <c r="AE20" s="162"/>
      <c r="AF20" s="162"/>
      <c r="AG20" s="162"/>
      <c r="AH20" s="162"/>
      <c r="AI20" s="169"/>
      <c r="AJ20" s="170"/>
      <c r="AK20" s="162"/>
    </row>
    <row r="21" spans="1:37" s="167" customFormat="1" ht="33" hidden="1" customHeight="1" x14ac:dyDescent="0.3">
      <c r="A21" s="160" t="s">
        <v>35</v>
      </c>
      <c r="B21" s="166" t="s">
        <v>229</v>
      </c>
      <c r="C21" s="166"/>
      <c r="D21" s="163">
        <v>382096.80599999998</v>
      </c>
      <c r="E21" s="163">
        <v>58098.917999999998</v>
      </c>
      <c r="F21" s="163">
        <v>0</v>
      </c>
      <c r="G21" s="163">
        <v>18753.317999999999</v>
      </c>
      <c r="H21" s="163">
        <v>39345.599999999999</v>
      </c>
      <c r="I21" s="163">
        <v>0</v>
      </c>
      <c r="J21" s="163">
        <v>0</v>
      </c>
      <c r="K21" s="163">
        <v>0</v>
      </c>
      <c r="L21" s="163">
        <v>0</v>
      </c>
      <c r="M21" s="163">
        <v>25912.186000000002</v>
      </c>
      <c r="N21" s="163">
        <v>0</v>
      </c>
      <c r="O21" s="163">
        <v>7912.1859999999997</v>
      </c>
      <c r="P21" s="163">
        <v>12000</v>
      </c>
      <c r="Q21" s="163">
        <v>6000</v>
      </c>
      <c r="R21" s="163">
        <v>0</v>
      </c>
      <c r="S21" s="163">
        <v>77211.116999999998</v>
      </c>
      <c r="T21" s="163">
        <v>65281.117000000006</v>
      </c>
      <c r="U21" s="163">
        <v>11930</v>
      </c>
      <c r="V21" s="163">
        <v>58098.917999999998</v>
      </c>
      <c r="W21" s="163">
        <v>0</v>
      </c>
      <c r="X21" s="163">
        <v>18753.317999999999</v>
      </c>
      <c r="Y21" s="163">
        <v>39345.599999999999</v>
      </c>
      <c r="Z21" s="163">
        <v>0</v>
      </c>
      <c r="AA21" s="163">
        <v>10297.357</v>
      </c>
      <c r="AB21" s="163">
        <v>0</v>
      </c>
      <c r="AC21" s="163">
        <v>0</v>
      </c>
      <c r="AD21" s="163">
        <v>0</v>
      </c>
      <c r="AE21" s="163">
        <v>9770.7909999999993</v>
      </c>
      <c r="AF21" s="163">
        <v>526.56600000000003</v>
      </c>
      <c r="AG21" s="163">
        <v>0</v>
      </c>
      <c r="AH21" s="163">
        <v>-6799.9870000000001</v>
      </c>
      <c r="AI21" s="163">
        <v>298085.70199999999</v>
      </c>
      <c r="AJ21" s="170">
        <v>0</v>
      </c>
      <c r="AK21" s="166"/>
    </row>
    <row r="22" spans="1:37" s="167" customFormat="1" ht="37.5" hidden="1" customHeight="1" x14ac:dyDescent="0.3">
      <c r="A22" s="164">
        <v>1</v>
      </c>
      <c r="B22" s="165" t="s">
        <v>223</v>
      </c>
      <c r="C22" s="165"/>
      <c r="D22" s="163">
        <v>41997.005000000005</v>
      </c>
      <c r="E22" s="163">
        <v>37658.917999999998</v>
      </c>
      <c r="F22" s="163">
        <v>0</v>
      </c>
      <c r="G22" s="163">
        <v>18753.317999999999</v>
      </c>
      <c r="H22" s="163">
        <v>18905.599999999999</v>
      </c>
      <c r="I22" s="163">
        <v>0</v>
      </c>
      <c r="J22" s="163">
        <v>0</v>
      </c>
      <c r="K22" s="163">
        <v>0</v>
      </c>
      <c r="L22" s="163">
        <v>0</v>
      </c>
      <c r="M22" s="163">
        <v>4338.0869999999995</v>
      </c>
      <c r="N22" s="163">
        <v>0</v>
      </c>
      <c r="O22" s="163">
        <v>4338.0869999999995</v>
      </c>
      <c r="P22" s="163">
        <v>0</v>
      </c>
      <c r="Q22" s="163">
        <v>0</v>
      </c>
      <c r="R22" s="163">
        <v>0</v>
      </c>
      <c r="S22" s="163">
        <v>41997.005000000005</v>
      </c>
      <c r="T22" s="163">
        <v>41997.005000000005</v>
      </c>
      <c r="U22" s="163">
        <v>0</v>
      </c>
      <c r="V22" s="163">
        <v>37658.917999999998</v>
      </c>
      <c r="W22" s="163">
        <v>0</v>
      </c>
      <c r="X22" s="163">
        <v>18753.317999999999</v>
      </c>
      <c r="Y22" s="163">
        <v>18905.599999999999</v>
      </c>
      <c r="Z22" s="163">
        <v>0</v>
      </c>
      <c r="AA22" s="163">
        <v>3524.6319999999996</v>
      </c>
      <c r="AB22" s="163">
        <v>0</v>
      </c>
      <c r="AC22" s="163">
        <v>0</v>
      </c>
      <c r="AD22" s="163">
        <v>0</v>
      </c>
      <c r="AE22" s="163">
        <v>3524.6320000000001</v>
      </c>
      <c r="AF22" s="163">
        <v>0</v>
      </c>
      <c r="AG22" s="163">
        <v>0</v>
      </c>
      <c r="AH22" s="163">
        <v>0</v>
      </c>
      <c r="AI22" s="163">
        <v>0</v>
      </c>
      <c r="AJ22" s="163">
        <v>0</v>
      </c>
      <c r="AK22" s="166"/>
    </row>
    <row r="23" spans="1:37" s="167" customFormat="1" ht="37.5" hidden="1" customHeight="1" x14ac:dyDescent="0.3">
      <c r="A23" s="164">
        <v>2</v>
      </c>
      <c r="B23" s="165" t="s">
        <v>224</v>
      </c>
      <c r="C23" s="165"/>
      <c r="D23" s="163">
        <v>9523.1769999999997</v>
      </c>
      <c r="E23" s="163">
        <v>5440</v>
      </c>
      <c r="F23" s="163">
        <v>0</v>
      </c>
      <c r="G23" s="163">
        <v>0</v>
      </c>
      <c r="H23" s="163">
        <v>5440</v>
      </c>
      <c r="I23" s="163">
        <v>0</v>
      </c>
      <c r="J23" s="163">
        <v>0</v>
      </c>
      <c r="K23" s="163">
        <v>0</v>
      </c>
      <c r="L23" s="163">
        <v>0</v>
      </c>
      <c r="M23" s="163">
        <v>0</v>
      </c>
      <c r="N23" s="163">
        <v>0</v>
      </c>
      <c r="O23" s="163">
        <v>0</v>
      </c>
      <c r="P23" s="163">
        <v>0</v>
      </c>
      <c r="Q23" s="163">
        <v>0</v>
      </c>
      <c r="R23" s="163">
        <v>0</v>
      </c>
      <c r="S23" s="163">
        <v>8984.112000000001</v>
      </c>
      <c r="T23" s="163">
        <v>8284.112000000001</v>
      </c>
      <c r="U23" s="163">
        <v>700</v>
      </c>
      <c r="V23" s="163">
        <v>5440</v>
      </c>
      <c r="W23" s="163">
        <v>0</v>
      </c>
      <c r="X23" s="163">
        <v>0</v>
      </c>
      <c r="Y23" s="163">
        <v>5440</v>
      </c>
      <c r="Z23" s="163">
        <v>0</v>
      </c>
      <c r="AA23" s="163">
        <v>0</v>
      </c>
      <c r="AB23" s="163">
        <v>0</v>
      </c>
      <c r="AC23" s="163">
        <v>0</v>
      </c>
      <c r="AD23" s="163">
        <v>0</v>
      </c>
      <c r="AE23" s="163">
        <v>0</v>
      </c>
      <c r="AF23" s="163">
        <v>0</v>
      </c>
      <c r="AG23" s="163">
        <v>0</v>
      </c>
      <c r="AH23" s="163">
        <v>3544.1120000000001</v>
      </c>
      <c r="AI23" s="163">
        <v>4083.1769999999997</v>
      </c>
      <c r="AJ23" s="163">
        <v>0</v>
      </c>
      <c r="AK23" s="166"/>
    </row>
    <row r="24" spans="1:37" s="167" customFormat="1" ht="37.5" hidden="1" customHeight="1" x14ac:dyDescent="0.3">
      <c r="A24" s="164">
        <v>3</v>
      </c>
      <c r="B24" s="165" t="s">
        <v>225</v>
      </c>
      <c r="C24" s="165"/>
      <c r="D24" s="163">
        <v>27161.423999999999</v>
      </c>
      <c r="E24" s="163">
        <v>15000</v>
      </c>
      <c r="F24" s="163">
        <v>0</v>
      </c>
      <c r="G24" s="163">
        <v>0</v>
      </c>
      <c r="H24" s="163">
        <v>15000</v>
      </c>
      <c r="I24" s="163">
        <v>0</v>
      </c>
      <c r="J24" s="163">
        <v>0</v>
      </c>
      <c r="K24" s="163">
        <v>0</v>
      </c>
      <c r="L24" s="163">
        <v>0</v>
      </c>
      <c r="M24" s="163">
        <v>0</v>
      </c>
      <c r="N24" s="163">
        <v>0</v>
      </c>
      <c r="O24" s="163">
        <v>0</v>
      </c>
      <c r="P24" s="163">
        <v>0</v>
      </c>
      <c r="Q24" s="163">
        <v>0</v>
      </c>
      <c r="R24" s="163">
        <v>0</v>
      </c>
      <c r="S24" s="163">
        <v>15000</v>
      </c>
      <c r="T24" s="163">
        <v>15000</v>
      </c>
      <c r="U24" s="163">
        <v>0</v>
      </c>
      <c r="V24" s="163">
        <v>15000</v>
      </c>
      <c r="W24" s="163">
        <v>0</v>
      </c>
      <c r="X24" s="163">
        <v>0</v>
      </c>
      <c r="Y24" s="163">
        <v>15000</v>
      </c>
      <c r="Z24" s="163">
        <v>0</v>
      </c>
      <c r="AA24" s="163">
        <v>0</v>
      </c>
      <c r="AB24" s="163">
        <v>0</v>
      </c>
      <c r="AC24" s="163">
        <v>0</v>
      </c>
      <c r="AD24" s="163">
        <v>0</v>
      </c>
      <c r="AE24" s="163">
        <v>0</v>
      </c>
      <c r="AF24" s="163">
        <v>0</v>
      </c>
      <c r="AG24" s="163">
        <v>0</v>
      </c>
      <c r="AH24" s="163">
        <v>0</v>
      </c>
      <c r="AI24" s="163">
        <v>12161.423999999999</v>
      </c>
      <c r="AJ24" s="163">
        <v>0</v>
      </c>
      <c r="AK24" s="166"/>
    </row>
    <row r="25" spans="1:37" s="167" customFormat="1" ht="37.5" hidden="1" customHeight="1" x14ac:dyDescent="0.3">
      <c r="A25" s="164">
        <v>4</v>
      </c>
      <c r="B25" s="165" t="s">
        <v>226</v>
      </c>
      <c r="C25" s="165"/>
      <c r="D25" s="163">
        <v>70524.41899999998</v>
      </c>
      <c r="E25" s="163">
        <v>0</v>
      </c>
      <c r="F25" s="163">
        <v>0</v>
      </c>
      <c r="G25" s="163">
        <v>0</v>
      </c>
      <c r="H25" s="163">
        <v>0</v>
      </c>
      <c r="I25" s="163">
        <v>0</v>
      </c>
      <c r="J25" s="163">
        <v>0</v>
      </c>
      <c r="K25" s="163">
        <v>0</v>
      </c>
      <c r="L25" s="163">
        <v>0</v>
      </c>
      <c r="M25" s="163">
        <v>21574.099000000002</v>
      </c>
      <c r="N25" s="163">
        <v>0</v>
      </c>
      <c r="O25" s="163">
        <v>3574.0990000000002</v>
      </c>
      <c r="P25" s="163">
        <v>12000</v>
      </c>
      <c r="Q25" s="163">
        <v>6000</v>
      </c>
      <c r="R25" s="163">
        <v>0</v>
      </c>
      <c r="S25" s="163">
        <v>11230</v>
      </c>
      <c r="T25" s="163">
        <v>0</v>
      </c>
      <c r="U25" s="163">
        <v>11230</v>
      </c>
      <c r="V25" s="163">
        <v>0</v>
      </c>
      <c r="W25" s="163">
        <v>0</v>
      </c>
      <c r="X25" s="163">
        <v>0</v>
      </c>
      <c r="Y25" s="163">
        <v>0</v>
      </c>
      <c r="Z25" s="163">
        <v>0</v>
      </c>
      <c r="AA25" s="163">
        <v>6772.7249999999995</v>
      </c>
      <c r="AB25" s="163">
        <v>0</v>
      </c>
      <c r="AC25" s="163">
        <v>0</v>
      </c>
      <c r="AD25" s="163">
        <v>0</v>
      </c>
      <c r="AE25" s="163">
        <v>6246.1589999999997</v>
      </c>
      <c r="AF25" s="163">
        <v>526.56600000000003</v>
      </c>
      <c r="AG25" s="163">
        <v>0</v>
      </c>
      <c r="AH25" s="163">
        <v>-10344.099</v>
      </c>
      <c r="AI25" s="163">
        <v>48950.32</v>
      </c>
      <c r="AJ25" s="163">
        <v>0</v>
      </c>
      <c r="AK25" s="166"/>
    </row>
    <row r="26" spans="1:37" s="167" customFormat="1" ht="37.5" hidden="1" customHeight="1" x14ac:dyDescent="0.3">
      <c r="A26" s="164">
        <v>5</v>
      </c>
      <c r="B26" s="165" t="s">
        <v>227</v>
      </c>
      <c r="C26" s="165"/>
      <c r="D26" s="163">
        <v>13419.973</v>
      </c>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6"/>
    </row>
    <row r="27" spans="1:37" ht="37.5" hidden="1" customHeight="1" x14ac:dyDescent="0.3">
      <c r="A27" s="164">
        <v>6</v>
      </c>
      <c r="B27" s="165" t="s">
        <v>228</v>
      </c>
      <c r="C27" s="165"/>
      <c r="D27" s="163">
        <v>219470.80799999999</v>
      </c>
      <c r="E27" s="168"/>
      <c r="F27" s="168"/>
      <c r="G27" s="168"/>
      <c r="H27" s="168"/>
      <c r="I27" s="168"/>
      <c r="J27" s="168"/>
      <c r="K27" s="168"/>
      <c r="L27" s="168"/>
      <c r="M27" s="168"/>
      <c r="N27" s="168"/>
      <c r="O27" s="168"/>
      <c r="P27" s="168"/>
      <c r="Q27" s="168"/>
      <c r="R27" s="168"/>
      <c r="S27" s="168"/>
      <c r="T27" s="162"/>
      <c r="U27" s="162"/>
      <c r="V27" s="162"/>
      <c r="W27" s="162"/>
      <c r="X27" s="162"/>
      <c r="Y27" s="162"/>
      <c r="Z27" s="162"/>
      <c r="AA27" s="162"/>
      <c r="AB27" s="162"/>
      <c r="AC27" s="162"/>
      <c r="AD27" s="162"/>
      <c r="AE27" s="162"/>
      <c r="AF27" s="162"/>
      <c r="AG27" s="162"/>
      <c r="AH27" s="162"/>
      <c r="AI27" s="169"/>
      <c r="AJ27" s="170"/>
      <c r="AK27" s="162"/>
    </row>
    <row r="28" spans="1:37" ht="48.75" customHeight="1" x14ac:dyDescent="0.3">
      <c r="A28" s="160">
        <v>2</v>
      </c>
      <c r="B28" s="160" t="s">
        <v>230</v>
      </c>
      <c r="C28" s="160"/>
      <c r="D28" s="163">
        <v>271021</v>
      </c>
      <c r="E28" s="163">
        <v>90741</v>
      </c>
      <c r="F28" s="163">
        <v>0</v>
      </c>
      <c r="G28" s="163">
        <v>90741</v>
      </c>
      <c r="H28" s="163">
        <v>0</v>
      </c>
      <c r="I28" s="163">
        <v>0</v>
      </c>
      <c r="J28" s="163">
        <v>0</v>
      </c>
      <c r="K28" s="163">
        <v>0</v>
      </c>
      <c r="L28" s="163">
        <v>0</v>
      </c>
      <c r="M28" s="163">
        <v>23350</v>
      </c>
      <c r="N28" s="163">
        <v>0</v>
      </c>
      <c r="O28" s="163">
        <v>23350</v>
      </c>
      <c r="P28" s="163">
        <v>0</v>
      </c>
      <c r="Q28" s="163">
        <v>0</v>
      </c>
      <c r="R28" s="163">
        <v>0</v>
      </c>
      <c r="S28" s="163">
        <v>130809</v>
      </c>
      <c r="T28" s="163">
        <v>130809</v>
      </c>
      <c r="U28" s="163">
        <v>0</v>
      </c>
      <c r="V28" s="163">
        <v>71581</v>
      </c>
      <c r="W28" s="163">
        <v>0</v>
      </c>
      <c r="X28" s="163">
        <v>71581</v>
      </c>
      <c r="Y28" s="163">
        <v>0</v>
      </c>
      <c r="Z28" s="163">
        <v>0</v>
      </c>
      <c r="AA28" s="163">
        <v>19276.5</v>
      </c>
      <c r="AB28" s="163">
        <v>0</v>
      </c>
      <c r="AC28" s="163">
        <v>0</v>
      </c>
      <c r="AD28" s="163">
        <v>0</v>
      </c>
      <c r="AE28" s="163">
        <v>19276.5</v>
      </c>
      <c r="AF28" s="163">
        <v>0</v>
      </c>
      <c r="AG28" s="163">
        <v>0</v>
      </c>
      <c r="AH28" s="163">
        <v>16718</v>
      </c>
      <c r="AI28" s="163">
        <v>156930</v>
      </c>
      <c r="AJ28" s="163">
        <v>0</v>
      </c>
      <c r="AK28" s="162"/>
    </row>
    <row r="29" spans="1:37" ht="48.75" customHeight="1" x14ac:dyDescent="0.3">
      <c r="A29" s="160">
        <v>3</v>
      </c>
      <c r="B29" s="160" t="s">
        <v>231</v>
      </c>
      <c r="C29" s="160"/>
      <c r="D29" s="163">
        <v>3224933.620939</v>
      </c>
      <c r="E29" s="163">
        <v>544432.06092199998</v>
      </c>
      <c r="F29" s="163">
        <v>315250.00386599998</v>
      </c>
      <c r="G29" s="163">
        <v>180526.71546699997</v>
      </c>
      <c r="H29" s="163">
        <v>49039.248188999998</v>
      </c>
      <c r="I29" s="163">
        <v>499</v>
      </c>
      <c r="J29" s="163">
        <v>9857.9213340000006</v>
      </c>
      <c r="K29" s="163">
        <v>9857.9213340000006</v>
      </c>
      <c r="L29" s="163">
        <v>0</v>
      </c>
      <c r="M29" s="163">
        <v>149655.23376500001</v>
      </c>
      <c r="N29" s="163">
        <v>72998</v>
      </c>
      <c r="O29" s="163">
        <v>23320</v>
      </c>
      <c r="P29" s="163">
        <v>0</v>
      </c>
      <c r="Q29" s="163">
        <v>53337.233764999997</v>
      </c>
      <c r="R29" s="163">
        <v>0</v>
      </c>
      <c r="S29" s="163">
        <v>705631.05469000014</v>
      </c>
      <c r="T29" s="163">
        <v>552158.31446436851</v>
      </c>
      <c r="U29" s="163">
        <v>153472.7402256316</v>
      </c>
      <c r="V29" s="163">
        <v>563257.25468700007</v>
      </c>
      <c r="W29" s="163">
        <v>315250.00386599998</v>
      </c>
      <c r="X29" s="163">
        <v>180114.67986699997</v>
      </c>
      <c r="Y29" s="163">
        <v>67892.570953999995</v>
      </c>
      <c r="Z29" s="163">
        <v>0</v>
      </c>
      <c r="AA29" s="163">
        <v>73536.667438999997</v>
      </c>
      <c r="AB29" s="163">
        <v>5879.2968630000005</v>
      </c>
      <c r="AC29" s="163">
        <v>13728.892583000001</v>
      </c>
      <c r="AD29" s="163">
        <v>0</v>
      </c>
      <c r="AE29" s="163">
        <v>18933.062978000002</v>
      </c>
      <c r="AF29" s="163">
        <v>34995.415014999999</v>
      </c>
      <c r="AG29" s="163">
        <v>0</v>
      </c>
      <c r="AH29" s="163">
        <v>100418.82440299999</v>
      </c>
      <c r="AI29" s="163">
        <v>2531020.3780120001</v>
      </c>
      <c r="AJ29" s="163">
        <v>86002.478799999997</v>
      </c>
      <c r="AK29" s="162"/>
    </row>
    <row r="30" spans="1:37" ht="48.75" customHeight="1" x14ac:dyDescent="0.3">
      <c r="A30" s="160">
        <v>4</v>
      </c>
      <c r="B30" s="160" t="s">
        <v>232</v>
      </c>
      <c r="C30" s="160"/>
      <c r="D30" s="163">
        <v>3249543</v>
      </c>
      <c r="E30" s="163">
        <v>532192</v>
      </c>
      <c r="F30" s="163">
        <v>363421</v>
      </c>
      <c r="G30" s="163">
        <v>168471</v>
      </c>
      <c r="H30" s="163">
        <v>300</v>
      </c>
      <c r="I30" s="163">
        <v>0</v>
      </c>
      <c r="J30" s="163">
        <v>0</v>
      </c>
      <c r="K30" s="163">
        <v>0</v>
      </c>
      <c r="L30" s="163">
        <v>0</v>
      </c>
      <c r="M30" s="163">
        <v>248731</v>
      </c>
      <c r="N30" s="163">
        <v>48797</v>
      </c>
      <c r="O30" s="163">
        <v>32750</v>
      </c>
      <c r="P30" s="163">
        <v>77291</v>
      </c>
      <c r="Q30" s="163">
        <v>89893</v>
      </c>
      <c r="R30" s="163">
        <v>0</v>
      </c>
      <c r="S30" s="163">
        <v>702208</v>
      </c>
      <c r="T30" s="163">
        <v>579658</v>
      </c>
      <c r="U30" s="163">
        <v>122550</v>
      </c>
      <c r="V30" s="163">
        <v>532192</v>
      </c>
      <c r="W30" s="163">
        <v>363421</v>
      </c>
      <c r="X30" s="163">
        <v>168771</v>
      </c>
      <c r="Y30" s="163">
        <v>0</v>
      </c>
      <c r="Z30" s="163">
        <v>0</v>
      </c>
      <c r="AA30" s="163">
        <v>117506</v>
      </c>
      <c r="AB30" s="163">
        <v>0</v>
      </c>
      <c r="AC30" s="163">
        <v>32103</v>
      </c>
      <c r="AD30" s="163">
        <v>0</v>
      </c>
      <c r="AE30" s="163">
        <v>85403</v>
      </c>
      <c r="AF30" s="163">
        <v>0</v>
      </c>
      <c r="AG30" s="163">
        <v>0</v>
      </c>
      <c r="AH30" s="163">
        <v>-78715</v>
      </c>
      <c r="AI30" s="163">
        <v>2468620</v>
      </c>
      <c r="AJ30" s="163">
        <v>0</v>
      </c>
      <c r="AK30" s="162"/>
    </row>
    <row r="31" spans="1:37" ht="48.75" customHeight="1" x14ac:dyDescent="0.3">
      <c r="A31" s="160">
        <v>5</v>
      </c>
      <c r="B31" s="160" t="s">
        <v>233</v>
      </c>
      <c r="C31" s="160"/>
      <c r="D31" s="163">
        <v>2981170.7469999995</v>
      </c>
      <c r="E31" s="163">
        <v>424631.75948200002</v>
      </c>
      <c r="F31" s="163">
        <v>11987.834999999999</v>
      </c>
      <c r="G31" s="163">
        <v>20144.4987</v>
      </c>
      <c r="H31" s="163">
        <v>392499.42578200001</v>
      </c>
      <c r="I31" s="163">
        <v>0</v>
      </c>
      <c r="J31" s="163">
        <v>528</v>
      </c>
      <c r="K31" s="163">
        <v>0</v>
      </c>
      <c r="L31" s="163">
        <v>528</v>
      </c>
      <c r="M31" s="163">
        <v>301223.97342599998</v>
      </c>
      <c r="N31" s="163">
        <v>46300</v>
      </c>
      <c r="O31" s="163">
        <v>0</v>
      </c>
      <c r="P31" s="163">
        <v>48082.769000000008</v>
      </c>
      <c r="Q31" s="163">
        <v>206841.20442600001</v>
      </c>
      <c r="R31" s="163">
        <v>0</v>
      </c>
      <c r="S31" s="163">
        <v>574858.26258199988</v>
      </c>
      <c r="T31" s="163">
        <v>471840.040652</v>
      </c>
      <c r="U31" s="163">
        <v>103018.22193</v>
      </c>
      <c r="V31" s="163">
        <v>424631.75948200002</v>
      </c>
      <c r="W31" s="163">
        <v>11987.834999999999</v>
      </c>
      <c r="X31" s="163">
        <v>20144.4987</v>
      </c>
      <c r="Y31" s="163">
        <v>392499.42578200001</v>
      </c>
      <c r="Z31" s="163">
        <v>0</v>
      </c>
      <c r="AA31" s="163">
        <v>86591.339297999992</v>
      </c>
      <c r="AB31" s="163">
        <v>0</v>
      </c>
      <c r="AC31" s="163">
        <v>10717.7196</v>
      </c>
      <c r="AD31" s="163">
        <v>0</v>
      </c>
      <c r="AE31" s="163">
        <v>10958.519000000002</v>
      </c>
      <c r="AF31" s="163">
        <v>64915.100698000002</v>
      </c>
      <c r="AG31" s="163">
        <v>0</v>
      </c>
      <c r="AH31" s="163">
        <v>35446.120686999988</v>
      </c>
      <c r="AI31" s="163">
        <v>2254808.7818439999</v>
      </c>
      <c r="AJ31" s="163">
        <v>135682.48577</v>
      </c>
      <c r="AK31" s="162"/>
    </row>
    <row r="32" spans="1:37" ht="48.75" customHeight="1" x14ac:dyDescent="0.3">
      <c r="A32" s="160">
        <v>6</v>
      </c>
      <c r="B32" s="160" t="s">
        <v>234</v>
      </c>
      <c r="C32" s="160"/>
      <c r="D32" s="163">
        <v>1270234.577</v>
      </c>
      <c r="E32" s="163">
        <v>659825.32799999998</v>
      </c>
      <c r="F32" s="163">
        <v>223636</v>
      </c>
      <c r="G32" s="163">
        <v>361129.32799999998</v>
      </c>
      <c r="H32" s="163">
        <v>32526</v>
      </c>
      <c r="I32" s="163">
        <v>42534</v>
      </c>
      <c r="J32" s="163">
        <v>58567</v>
      </c>
      <c r="K32" s="163">
        <v>3389</v>
      </c>
      <c r="L32" s="163">
        <v>55178</v>
      </c>
      <c r="M32" s="163">
        <v>532602</v>
      </c>
      <c r="N32" s="163">
        <v>136415</v>
      </c>
      <c r="O32" s="163">
        <v>166565</v>
      </c>
      <c r="P32" s="163"/>
      <c r="Q32" s="163">
        <v>229622</v>
      </c>
      <c r="R32" s="163"/>
      <c r="S32" s="163">
        <v>1105904.3900000001</v>
      </c>
      <c r="T32" s="163">
        <v>1048660.3900000001</v>
      </c>
      <c r="U32" s="163">
        <v>57144</v>
      </c>
      <c r="V32" s="163">
        <v>545211</v>
      </c>
      <c r="W32" s="163">
        <v>218583</v>
      </c>
      <c r="X32" s="163"/>
      <c r="Y32" s="163"/>
      <c r="Z32" s="163"/>
      <c r="AA32" s="163">
        <v>359855.08199999999</v>
      </c>
      <c r="AB32" s="163">
        <v>0</v>
      </c>
      <c r="AC32" s="163">
        <v>131967.08199999999</v>
      </c>
      <c r="AD32" s="163"/>
      <c r="AE32" s="163">
        <v>97128</v>
      </c>
      <c r="AF32" s="163">
        <v>130760</v>
      </c>
      <c r="AG32" s="163"/>
      <c r="AH32" s="163">
        <v>308500.06200000003</v>
      </c>
      <c r="AI32" s="163">
        <v>469207.24899999995</v>
      </c>
      <c r="AJ32" s="163">
        <v>218118</v>
      </c>
      <c r="AK32" s="162"/>
    </row>
    <row r="33" spans="1:37" ht="48.75" customHeight="1" x14ac:dyDescent="0.3">
      <c r="A33" s="160">
        <v>7</v>
      </c>
      <c r="B33" s="160" t="s">
        <v>279</v>
      </c>
      <c r="C33" s="160"/>
      <c r="D33" s="163">
        <v>1806475.5350809998</v>
      </c>
      <c r="E33" s="163">
        <v>660941.268774</v>
      </c>
      <c r="F33" s="163">
        <v>237135.81643299997</v>
      </c>
      <c r="G33" s="163">
        <v>424999.74034100008</v>
      </c>
      <c r="H33" s="163"/>
      <c r="I33" s="163"/>
      <c r="J33" s="163"/>
      <c r="K33" s="163"/>
      <c r="L33" s="163"/>
      <c r="M33" s="163">
        <v>103888.25259299998</v>
      </c>
      <c r="N33" s="163"/>
      <c r="O33" s="163"/>
      <c r="P33" s="163"/>
      <c r="Q33" s="163"/>
      <c r="R33" s="163"/>
      <c r="S33" s="163">
        <f>+T33+U33</f>
        <v>886272.99753099983</v>
      </c>
      <c r="T33" s="163">
        <v>721788.0714309999</v>
      </c>
      <c r="U33" s="163">
        <v>164484.92609999998</v>
      </c>
      <c r="V33" s="163"/>
      <c r="W33" s="163"/>
      <c r="X33" s="163"/>
      <c r="Y33" s="163"/>
      <c r="Z33" s="163"/>
      <c r="AA33" s="163">
        <v>89792.621293000004</v>
      </c>
      <c r="AB33" s="163">
        <v>0</v>
      </c>
      <c r="AC33" s="163">
        <v>19000</v>
      </c>
      <c r="AD33" s="163">
        <v>2230.1341929999999</v>
      </c>
      <c r="AE33" s="163">
        <v>25964.368699999999</v>
      </c>
      <c r="AF33" s="163">
        <v>28498.118399999999</v>
      </c>
      <c r="AG33" s="163">
        <v>11300</v>
      </c>
      <c r="AH33" s="163">
        <v>151383.773224</v>
      </c>
      <c r="AI33" s="163">
        <v>386329.389524</v>
      </c>
      <c r="AJ33" s="163"/>
      <c r="AK33" s="162"/>
    </row>
    <row r="34" spans="1:37" ht="48.75" customHeight="1" x14ac:dyDescent="0.3">
      <c r="A34" s="160">
        <v>8</v>
      </c>
      <c r="B34" s="160" t="s">
        <v>324</v>
      </c>
      <c r="C34" s="160"/>
      <c r="D34" s="163">
        <v>2178485.883159</v>
      </c>
      <c r="E34" s="163">
        <v>1041527.1496230001</v>
      </c>
      <c r="F34" s="163">
        <v>240653.91073</v>
      </c>
      <c r="G34" s="163">
        <v>763115.09189299995</v>
      </c>
      <c r="H34" s="163">
        <v>465630.62981399999</v>
      </c>
      <c r="I34" s="163">
        <v>37758.146999999997</v>
      </c>
      <c r="J34" s="163">
        <v>0</v>
      </c>
      <c r="K34" s="163">
        <v>0</v>
      </c>
      <c r="L34" s="163">
        <v>0</v>
      </c>
      <c r="M34" s="163">
        <v>141114.76629299999</v>
      </c>
      <c r="N34" s="163">
        <v>0</v>
      </c>
      <c r="O34" s="163">
        <v>11711.4725</v>
      </c>
      <c r="P34" s="163">
        <v>13750</v>
      </c>
      <c r="Q34" s="163">
        <v>115653.29379299999</v>
      </c>
      <c r="R34" s="163">
        <v>0</v>
      </c>
      <c r="S34" s="163">
        <v>1249615.5514549999</v>
      </c>
      <c r="T34" s="163">
        <v>1096084.1164550001</v>
      </c>
      <c r="U34" s="163">
        <v>153531.435</v>
      </c>
      <c r="V34" s="163">
        <v>0</v>
      </c>
      <c r="W34" s="163">
        <v>0</v>
      </c>
      <c r="X34" s="163">
        <v>0</v>
      </c>
      <c r="Y34" s="163">
        <v>0</v>
      </c>
      <c r="Z34" s="163">
        <v>0</v>
      </c>
      <c r="AA34" s="163">
        <v>108425.97164</v>
      </c>
      <c r="AB34" s="163">
        <v>0</v>
      </c>
      <c r="AC34" s="163">
        <v>0</v>
      </c>
      <c r="AD34" s="163">
        <v>0</v>
      </c>
      <c r="AE34" s="163">
        <v>20851.411899999999</v>
      </c>
      <c r="AF34" s="163">
        <v>87574.559739999997</v>
      </c>
      <c r="AG34" s="163">
        <v>0</v>
      </c>
      <c r="AH34" s="163">
        <v>66973.63553900001</v>
      </c>
      <c r="AI34" s="163">
        <v>995843.96724300017</v>
      </c>
      <c r="AJ34" s="163">
        <v>0</v>
      </c>
      <c r="AK34" s="162"/>
    </row>
  </sheetData>
  <autoFilter ref="A11:AN21"/>
  <mergeCells count="47">
    <mergeCell ref="A2:AJ2"/>
    <mergeCell ref="J6:L7"/>
    <mergeCell ref="V5:AJ5"/>
    <mergeCell ref="A6:A10"/>
    <mergeCell ref="B6:B10"/>
    <mergeCell ref="C6:C10"/>
    <mergeCell ref="D6:D10"/>
    <mergeCell ref="E6:I7"/>
    <mergeCell ref="E8:E10"/>
    <mergeCell ref="F8:I8"/>
    <mergeCell ref="J8:J10"/>
    <mergeCell ref="K8:L8"/>
    <mergeCell ref="M8:M10"/>
    <mergeCell ref="M6:R7"/>
    <mergeCell ref="S6:U7"/>
    <mergeCell ref="V6:AG7"/>
    <mergeCell ref="AH6:AJ7"/>
    <mergeCell ref="AK6:AK10"/>
    <mergeCell ref="T8:U8"/>
    <mergeCell ref="V8:Z8"/>
    <mergeCell ref="AA8:AG8"/>
    <mergeCell ref="AH8:AH10"/>
    <mergeCell ref="AJ9:AJ10"/>
    <mergeCell ref="A3:AK3"/>
    <mergeCell ref="W9:Z9"/>
    <mergeCell ref="AA9:AA10"/>
    <mergeCell ref="AB9:AC9"/>
    <mergeCell ref="AD9:AE9"/>
    <mergeCell ref="AF9:AF10"/>
    <mergeCell ref="AG9:AG10"/>
    <mergeCell ref="AI8:AJ8"/>
    <mergeCell ref="F9:F10"/>
    <mergeCell ref="G9:G10"/>
    <mergeCell ref="H9:H10"/>
    <mergeCell ref="I9:I10"/>
    <mergeCell ref="R9:R10"/>
    <mergeCell ref="T9:T10"/>
    <mergeCell ref="U9:U10"/>
    <mergeCell ref="K9:K10"/>
    <mergeCell ref="L9:L10"/>
    <mergeCell ref="N8:R8"/>
    <mergeCell ref="S8:S10"/>
    <mergeCell ref="AI9:AI10"/>
    <mergeCell ref="V9:V10"/>
    <mergeCell ref="N9:N10"/>
    <mergeCell ref="O9:P9"/>
    <mergeCell ref="Q9:Q10"/>
  </mergeCells>
  <pageMargins left="0.4" right="0.2" top="0.55000000000000004" bottom="0.75" header="0.3" footer="0.3"/>
  <pageSetup paperSize="8"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M85"/>
  <sheetViews>
    <sheetView view="pageBreakPreview" topLeftCell="AD3" zoomScaleNormal="100" zoomScaleSheetLayoutView="100" workbookViewId="0">
      <selection activeCell="E40" sqref="E40"/>
    </sheetView>
  </sheetViews>
  <sheetFormatPr defaultColWidth="9.109375" defaultRowHeight="12" x14ac:dyDescent="0.25"/>
  <cols>
    <col min="1" max="1" width="6.44140625" style="172" customWidth="1"/>
    <col min="2" max="2" width="15.44140625" style="175" customWidth="1"/>
    <col min="3" max="4" width="6.88671875" style="176" hidden="1" customWidth="1"/>
    <col min="5" max="5" width="11.33203125" style="175" customWidth="1"/>
    <col min="6" max="6" width="9.44140625" style="175" customWidth="1"/>
    <col min="7" max="7" width="7.6640625" style="175" customWidth="1"/>
    <col min="8" max="8" width="7.88671875" style="175" customWidth="1"/>
    <col min="9" max="12" width="8.109375" style="175" customWidth="1"/>
    <col min="13" max="14" width="8.33203125" style="175" customWidth="1"/>
    <col min="15" max="15" width="6.88671875" style="175" customWidth="1"/>
    <col min="16" max="17" width="8.33203125" style="175" customWidth="1"/>
    <col min="18" max="18" width="9.33203125" style="175" customWidth="1"/>
    <col min="19" max="20" width="8.6640625" style="175" customWidth="1"/>
    <col min="21" max="21" width="8" style="175" customWidth="1"/>
    <col min="22" max="23" width="8.44140625" style="175" customWidth="1"/>
    <col min="24" max="24" width="10.33203125" style="175" customWidth="1"/>
    <col min="25" max="29" width="7.88671875" style="175" customWidth="1"/>
    <col min="30" max="30" width="8" style="175" customWidth="1"/>
    <col min="31" max="31" width="7.109375" style="175" customWidth="1"/>
    <col min="32" max="32" width="7.6640625" style="175" customWidth="1"/>
    <col min="33" max="33" width="8" style="175" customWidth="1"/>
    <col min="34" max="34" width="8.88671875" style="175" customWidth="1"/>
    <col min="35" max="35" width="8.109375" style="175" customWidth="1"/>
    <col min="36" max="36" width="7.88671875" style="175" customWidth="1"/>
    <col min="37" max="37" width="6.44140625" style="175" customWidth="1"/>
    <col min="38" max="38" width="5" style="175" customWidth="1"/>
    <col min="39" max="39" width="13.44140625" style="175" bestFit="1" customWidth="1"/>
    <col min="40" max="16384" width="9.109375" style="175"/>
  </cols>
  <sheetData>
    <row r="1" spans="1:39" ht="18.75" hidden="1" customHeight="1" x14ac:dyDescent="0.25">
      <c r="B1" s="173"/>
      <c r="C1" s="174"/>
      <c r="D1" s="174"/>
    </row>
    <row r="2" spans="1:39" ht="9" hidden="1" customHeight="1" x14ac:dyDescent="0.25"/>
    <row r="3" spans="1:39" ht="25.5" customHeight="1" x14ac:dyDescent="0.3">
      <c r="A3" s="711" t="s">
        <v>270</v>
      </c>
      <c r="B3" s="711"/>
      <c r="C3" s="711"/>
      <c r="D3" s="711"/>
      <c r="E3" s="711"/>
      <c r="F3" s="711"/>
      <c r="G3" s="711"/>
      <c r="H3" s="711"/>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I3" s="711"/>
      <c r="AJ3" s="711"/>
      <c r="AK3" s="711"/>
      <c r="AL3" s="711"/>
      <c r="AM3" s="177"/>
    </row>
    <row r="4" spans="1:39" ht="13.5" customHeight="1" x14ac:dyDescent="0.35">
      <c r="A4" s="712" t="s">
        <v>345</v>
      </c>
      <c r="B4" s="713"/>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177"/>
    </row>
    <row r="5" spans="1:39" ht="20.25" customHeight="1" x14ac:dyDescent="0.3">
      <c r="U5" s="714" t="s">
        <v>235</v>
      </c>
      <c r="V5" s="714"/>
      <c r="W5" s="714"/>
      <c r="X5" s="714"/>
      <c r="Y5" s="714"/>
      <c r="Z5" s="714"/>
      <c r="AA5" s="714"/>
      <c r="AB5" s="714"/>
      <c r="AC5" s="714"/>
      <c r="AD5" s="714"/>
      <c r="AE5" s="714"/>
      <c r="AF5" s="714"/>
      <c r="AG5" s="714"/>
      <c r="AH5" s="714"/>
      <c r="AI5" s="714"/>
      <c r="AJ5" s="714"/>
      <c r="AK5" s="714"/>
      <c r="AL5" s="714"/>
      <c r="AM5" s="177"/>
    </row>
    <row r="6" spans="1:39" s="179" customFormat="1" ht="15.75" customHeight="1" x14ac:dyDescent="0.3">
      <c r="A6" s="700" t="s">
        <v>3</v>
      </c>
      <c r="B6" s="700" t="s">
        <v>194</v>
      </c>
      <c r="C6" s="715" t="s">
        <v>236</v>
      </c>
      <c r="D6" s="715" t="s">
        <v>237</v>
      </c>
      <c r="E6" s="700" t="s">
        <v>114</v>
      </c>
      <c r="F6" s="700" t="s">
        <v>238</v>
      </c>
      <c r="G6" s="700"/>
      <c r="H6" s="700"/>
      <c r="I6" s="700"/>
      <c r="J6" s="704" t="s">
        <v>198</v>
      </c>
      <c r="K6" s="705"/>
      <c r="L6" s="706"/>
      <c r="M6" s="700" t="s">
        <v>271</v>
      </c>
      <c r="N6" s="700"/>
      <c r="O6" s="700"/>
      <c r="P6" s="700"/>
      <c r="Q6" s="700"/>
      <c r="R6" s="700" t="s">
        <v>239</v>
      </c>
      <c r="S6" s="700"/>
      <c r="T6" s="700"/>
      <c r="U6" s="704" t="s">
        <v>201</v>
      </c>
      <c r="V6" s="705"/>
      <c r="W6" s="705"/>
      <c r="X6" s="705"/>
      <c r="Y6" s="705"/>
      <c r="Z6" s="705"/>
      <c r="AA6" s="705"/>
      <c r="AB6" s="705"/>
      <c r="AC6" s="706"/>
      <c r="AD6" s="710" t="s">
        <v>240</v>
      </c>
      <c r="AE6" s="710"/>
      <c r="AF6" s="710"/>
      <c r="AG6" s="710"/>
      <c r="AH6" s="710"/>
      <c r="AI6" s="710"/>
      <c r="AJ6" s="710"/>
      <c r="AK6" s="710"/>
      <c r="AL6" s="700" t="s">
        <v>74</v>
      </c>
      <c r="AM6" s="178"/>
    </row>
    <row r="7" spans="1:39" s="179" customFormat="1" ht="16.5" customHeight="1" x14ac:dyDescent="0.3">
      <c r="A7" s="700"/>
      <c r="B7" s="700"/>
      <c r="C7" s="715"/>
      <c r="D7" s="715"/>
      <c r="E7" s="700"/>
      <c r="F7" s="700"/>
      <c r="G7" s="700"/>
      <c r="H7" s="700"/>
      <c r="I7" s="700"/>
      <c r="J7" s="707"/>
      <c r="K7" s="708"/>
      <c r="L7" s="709"/>
      <c r="M7" s="700"/>
      <c r="N7" s="700"/>
      <c r="O7" s="700"/>
      <c r="P7" s="700"/>
      <c r="Q7" s="700"/>
      <c r="R7" s="700"/>
      <c r="S7" s="700"/>
      <c r="T7" s="700"/>
      <c r="U7" s="707"/>
      <c r="V7" s="708"/>
      <c r="W7" s="708"/>
      <c r="X7" s="708"/>
      <c r="Y7" s="708"/>
      <c r="Z7" s="708"/>
      <c r="AA7" s="708"/>
      <c r="AB7" s="708"/>
      <c r="AC7" s="709"/>
      <c r="AD7" s="710"/>
      <c r="AE7" s="710"/>
      <c r="AF7" s="710"/>
      <c r="AG7" s="710"/>
      <c r="AH7" s="710"/>
      <c r="AI7" s="710"/>
      <c r="AJ7" s="710"/>
      <c r="AK7" s="710"/>
      <c r="AL7" s="700"/>
      <c r="AM7" s="178"/>
    </row>
    <row r="8" spans="1:39" s="179" customFormat="1" ht="25.5" customHeight="1" x14ac:dyDescent="0.3">
      <c r="A8" s="700"/>
      <c r="B8" s="700"/>
      <c r="C8" s="715"/>
      <c r="D8" s="715"/>
      <c r="E8" s="700"/>
      <c r="F8" s="699" t="s">
        <v>203</v>
      </c>
      <c r="G8" s="700" t="s">
        <v>144</v>
      </c>
      <c r="H8" s="700"/>
      <c r="I8" s="700"/>
      <c r="J8" s="701" t="s">
        <v>203</v>
      </c>
      <c r="K8" s="696" t="s">
        <v>144</v>
      </c>
      <c r="L8" s="698"/>
      <c r="M8" s="699" t="s">
        <v>203</v>
      </c>
      <c r="N8" s="700" t="s">
        <v>144</v>
      </c>
      <c r="O8" s="700"/>
      <c r="P8" s="700"/>
      <c r="Q8" s="700"/>
      <c r="R8" s="699" t="s">
        <v>203</v>
      </c>
      <c r="S8" s="699" t="s">
        <v>144</v>
      </c>
      <c r="T8" s="699"/>
      <c r="U8" s="700" t="s">
        <v>241</v>
      </c>
      <c r="V8" s="700"/>
      <c r="W8" s="700" t="s">
        <v>242</v>
      </c>
      <c r="X8" s="700"/>
      <c r="Y8" s="700"/>
      <c r="Z8" s="700"/>
      <c r="AA8" s="700"/>
      <c r="AB8" s="700"/>
      <c r="AC8" s="700"/>
      <c r="AD8" s="700" t="s">
        <v>144</v>
      </c>
      <c r="AE8" s="700"/>
      <c r="AF8" s="700"/>
      <c r="AG8" s="700"/>
      <c r="AH8" s="700"/>
      <c r="AI8" s="700"/>
      <c r="AJ8" s="700"/>
      <c r="AK8" s="700"/>
      <c r="AL8" s="700"/>
      <c r="AM8" s="178"/>
    </row>
    <row r="9" spans="1:39" s="179" customFormat="1" ht="38.25" customHeight="1" x14ac:dyDescent="0.3">
      <c r="A9" s="700"/>
      <c r="B9" s="700"/>
      <c r="C9" s="715"/>
      <c r="D9" s="715"/>
      <c r="E9" s="700"/>
      <c r="F9" s="699"/>
      <c r="G9" s="700" t="s">
        <v>208</v>
      </c>
      <c r="H9" s="700" t="s">
        <v>243</v>
      </c>
      <c r="I9" s="700" t="s">
        <v>244</v>
      </c>
      <c r="J9" s="702"/>
      <c r="K9" s="701" t="s">
        <v>134</v>
      </c>
      <c r="L9" s="701" t="s">
        <v>243</v>
      </c>
      <c r="M9" s="699"/>
      <c r="N9" s="701" t="s">
        <v>208</v>
      </c>
      <c r="O9" s="700" t="s">
        <v>245</v>
      </c>
      <c r="P9" s="700" t="s">
        <v>246</v>
      </c>
      <c r="Q9" s="700" t="s">
        <v>247</v>
      </c>
      <c r="R9" s="699"/>
      <c r="S9" s="699"/>
      <c r="T9" s="699"/>
      <c r="U9" s="699" t="s">
        <v>203</v>
      </c>
      <c r="V9" s="700" t="s">
        <v>248</v>
      </c>
      <c r="W9" s="699" t="s">
        <v>203</v>
      </c>
      <c r="X9" s="700" t="s">
        <v>144</v>
      </c>
      <c r="Y9" s="700"/>
      <c r="Z9" s="700"/>
      <c r="AA9" s="700"/>
      <c r="AB9" s="700"/>
      <c r="AC9" s="700"/>
      <c r="AD9" s="700" t="s">
        <v>249</v>
      </c>
      <c r="AE9" s="700"/>
      <c r="AF9" s="700"/>
      <c r="AG9" s="700"/>
      <c r="AH9" s="700" t="s">
        <v>207</v>
      </c>
      <c r="AI9" s="700"/>
      <c r="AJ9" s="700"/>
      <c r="AK9" s="700"/>
      <c r="AL9" s="700"/>
      <c r="AM9" s="178"/>
    </row>
    <row r="10" spans="1:39" s="179" customFormat="1" ht="35.25" customHeight="1" x14ac:dyDescent="0.3">
      <c r="A10" s="700"/>
      <c r="B10" s="700"/>
      <c r="C10" s="715"/>
      <c r="D10" s="715"/>
      <c r="E10" s="700"/>
      <c r="F10" s="699"/>
      <c r="G10" s="700"/>
      <c r="H10" s="700"/>
      <c r="I10" s="700"/>
      <c r="J10" s="702"/>
      <c r="K10" s="702"/>
      <c r="L10" s="702"/>
      <c r="M10" s="699"/>
      <c r="N10" s="702"/>
      <c r="O10" s="700"/>
      <c r="P10" s="700"/>
      <c r="Q10" s="700"/>
      <c r="R10" s="699"/>
      <c r="S10" s="700" t="s">
        <v>250</v>
      </c>
      <c r="T10" s="700" t="s">
        <v>251</v>
      </c>
      <c r="U10" s="699"/>
      <c r="V10" s="700"/>
      <c r="W10" s="699"/>
      <c r="X10" s="700" t="s">
        <v>252</v>
      </c>
      <c r="Y10" s="700"/>
      <c r="Z10" s="700" t="s">
        <v>253</v>
      </c>
      <c r="AA10" s="700"/>
      <c r="AB10" s="700" t="s">
        <v>254</v>
      </c>
      <c r="AC10" s="700" t="s">
        <v>247</v>
      </c>
      <c r="AD10" s="694" t="s">
        <v>203</v>
      </c>
      <c r="AE10" s="696" t="s">
        <v>144</v>
      </c>
      <c r="AF10" s="697"/>
      <c r="AG10" s="698"/>
      <c r="AH10" s="694" t="s">
        <v>203</v>
      </c>
      <c r="AI10" s="696" t="s">
        <v>144</v>
      </c>
      <c r="AJ10" s="697"/>
      <c r="AK10" s="698"/>
      <c r="AL10" s="700"/>
      <c r="AM10" s="178"/>
    </row>
    <row r="11" spans="1:39" s="179" customFormat="1" ht="72" customHeight="1" x14ac:dyDescent="0.3">
      <c r="A11" s="700"/>
      <c r="B11" s="700"/>
      <c r="C11" s="715"/>
      <c r="D11" s="715"/>
      <c r="E11" s="700"/>
      <c r="F11" s="699"/>
      <c r="G11" s="700"/>
      <c r="H11" s="700"/>
      <c r="I11" s="700"/>
      <c r="J11" s="703"/>
      <c r="K11" s="703"/>
      <c r="L11" s="703"/>
      <c r="M11" s="699"/>
      <c r="N11" s="703"/>
      <c r="O11" s="700"/>
      <c r="P11" s="700"/>
      <c r="Q11" s="700"/>
      <c r="R11" s="699"/>
      <c r="S11" s="700"/>
      <c r="T11" s="700"/>
      <c r="U11" s="699"/>
      <c r="V11" s="700"/>
      <c r="W11" s="699"/>
      <c r="X11" s="219" t="s">
        <v>198</v>
      </c>
      <c r="Y11" s="219" t="s">
        <v>219</v>
      </c>
      <c r="Z11" s="219" t="s">
        <v>198</v>
      </c>
      <c r="AA11" s="219" t="s">
        <v>219</v>
      </c>
      <c r="AB11" s="700"/>
      <c r="AC11" s="700"/>
      <c r="AD11" s="695"/>
      <c r="AE11" s="184" t="s">
        <v>134</v>
      </c>
      <c r="AF11" s="219" t="s">
        <v>243</v>
      </c>
      <c r="AG11" s="219" t="s">
        <v>247</v>
      </c>
      <c r="AH11" s="695"/>
      <c r="AI11" s="219" t="s">
        <v>134</v>
      </c>
      <c r="AJ11" s="219" t="s">
        <v>243</v>
      </c>
      <c r="AK11" s="219" t="s">
        <v>247</v>
      </c>
      <c r="AL11" s="219"/>
      <c r="AM11" s="178"/>
    </row>
    <row r="12" spans="1:39" s="182" customFormat="1" ht="72" customHeight="1" x14ac:dyDescent="0.3">
      <c r="A12" s="220"/>
      <c r="B12" s="220" t="s">
        <v>14</v>
      </c>
      <c r="C12" s="180"/>
      <c r="D12" s="180"/>
      <c r="E12" s="180">
        <f>SUM(E13:E82)</f>
        <v>22609979.980455004</v>
      </c>
      <c r="F12" s="180">
        <f t="shared" ref="F12:AK12" si="0">SUM(F13:F82)</f>
        <v>10226739.190836998</v>
      </c>
      <c r="G12" s="180">
        <f t="shared" si="0"/>
        <v>3218280.0173279997</v>
      </c>
      <c r="H12" s="180">
        <f t="shared" si="0"/>
        <v>6138929.104874</v>
      </c>
      <c r="I12" s="180">
        <f t="shared" si="0"/>
        <v>871341.01663499954</v>
      </c>
      <c r="J12" s="180">
        <f t="shared" si="0"/>
        <v>16448.127304000001</v>
      </c>
      <c r="K12" s="180">
        <f t="shared" si="0"/>
        <v>8299.83</v>
      </c>
      <c r="L12" s="180">
        <f t="shared" si="0"/>
        <v>7428.991304000001</v>
      </c>
      <c r="M12" s="180">
        <f t="shared" si="0"/>
        <v>1999267.2531689997</v>
      </c>
      <c r="N12" s="180">
        <f t="shared" si="0"/>
        <v>999026.91999999993</v>
      </c>
      <c r="O12" s="180">
        <f t="shared" si="0"/>
        <v>245490.164968</v>
      </c>
      <c r="P12" s="180">
        <f t="shared" si="0"/>
        <v>638120.154201</v>
      </c>
      <c r="Q12" s="180">
        <f t="shared" si="0"/>
        <v>600</v>
      </c>
      <c r="R12" s="180">
        <f t="shared" si="0"/>
        <v>13633704.533833051</v>
      </c>
      <c r="S12" s="180">
        <f t="shared" si="0"/>
        <v>11265223.319000153</v>
      </c>
      <c r="T12" s="180">
        <f t="shared" si="0"/>
        <v>710708.0998329001</v>
      </c>
      <c r="U12" s="180">
        <f t="shared" si="0"/>
        <v>8828130.382638</v>
      </c>
      <c r="V12" s="180">
        <f t="shared" si="0"/>
        <v>3094084.8043279997</v>
      </c>
      <c r="W12" s="180">
        <f t="shared" si="0"/>
        <v>1532786.1305849999</v>
      </c>
      <c r="X12" s="180">
        <f t="shared" si="0"/>
        <v>344.48099999999999</v>
      </c>
      <c r="Y12" s="180">
        <f t="shared" si="0"/>
        <v>851537.74644899997</v>
      </c>
      <c r="Z12" s="180">
        <f t="shared" si="0"/>
        <v>1040.3112169999999</v>
      </c>
      <c r="AA12" s="180">
        <f t="shared" si="0"/>
        <v>103788.589559</v>
      </c>
      <c r="AB12" s="180">
        <f t="shared" si="0"/>
        <v>508354.00135999999</v>
      </c>
      <c r="AC12" s="180">
        <f t="shared" si="0"/>
        <v>16052.1</v>
      </c>
      <c r="AD12" s="180">
        <f t="shared" si="0"/>
        <v>1461467.300908552</v>
      </c>
      <c r="AE12" s="180">
        <f t="shared" si="0"/>
        <v>785882.0820761947</v>
      </c>
      <c r="AF12" s="180">
        <f t="shared" si="0"/>
        <v>675585.91883235751</v>
      </c>
      <c r="AG12" s="180">
        <f t="shared" si="0"/>
        <v>0</v>
      </c>
      <c r="AH12" s="180">
        <f t="shared" si="0"/>
        <v>8471217.0687909983</v>
      </c>
      <c r="AI12" s="180">
        <f t="shared" si="0"/>
        <v>1667174.1311916376</v>
      </c>
      <c r="AJ12" s="180">
        <f t="shared" si="0"/>
        <v>6804042.9375993619</v>
      </c>
      <c r="AK12" s="180">
        <f t="shared" si="0"/>
        <v>0</v>
      </c>
      <c r="AL12" s="220"/>
      <c r="AM12" s="181"/>
    </row>
    <row r="13" spans="1:39" s="182" customFormat="1" ht="21.75" customHeight="1" x14ac:dyDescent="0.3">
      <c r="A13" s="220">
        <v>1</v>
      </c>
      <c r="B13" s="220" t="s">
        <v>221</v>
      </c>
      <c r="C13" s="180"/>
      <c r="D13" s="180"/>
      <c r="E13" s="183">
        <v>1445241.019288</v>
      </c>
      <c r="F13" s="183">
        <v>490300.73380000005</v>
      </c>
      <c r="G13" s="183">
        <v>329208.609</v>
      </c>
      <c r="H13" s="183">
        <v>157692.12480000002</v>
      </c>
      <c r="I13" s="183">
        <v>3400</v>
      </c>
      <c r="J13" s="183">
        <v>7899.1079999999993</v>
      </c>
      <c r="K13" s="183">
        <v>5165.2169999999996</v>
      </c>
      <c r="L13" s="183">
        <v>2733.8910000000005</v>
      </c>
      <c r="M13" s="183">
        <v>177894.12300000002</v>
      </c>
      <c r="N13" s="183">
        <v>118496.386</v>
      </c>
      <c r="O13" s="183">
        <v>10377.737000000001</v>
      </c>
      <c r="P13" s="183">
        <v>48420</v>
      </c>
      <c r="Q13" s="183">
        <v>600</v>
      </c>
      <c r="R13" s="183">
        <v>753571.48928799992</v>
      </c>
      <c r="S13" s="183">
        <v>646106.75228799996</v>
      </c>
      <c r="T13" s="183">
        <v>107464.73700000002</v>
      </c>
      <c r="U13" s="183">
        <v>490300.73380000005</v>
      </c>
      <c r="V13" s="183">
        <v>329208.609</v>
      </c>
      <c r="W13" s="183">
        <v>125259.42423600002</v>
      </c>
      <c r="X13" s="183">
        <v>216.56800000000001</v>
      </c>
      <c r="Y13" s="183">
        <v>73110.915236000001</v>
      </c>
      <c r="Z13" s="183">
        <v>56.399000000000001</v>
      </c>
      <c r="AA13" s="183">
        <v>8821.5989999999983</v>
      </c>
      <c r="AB13" s="183">
        <v>43053.943000000007</v>
      </c>
      <c r="AC13" s="183">
        <v>0</v>
      </c>
      <c r="AD13" s="183">
        <v>77477.524487999995</v>
      </c>
      <c r="AE13" s="183">
        <v>13428.98962</v>
      </c>
      <c r="AF13" s="183">
        <v>64048.534867999988</v>
      </c>
      <c r="AG13" s="183">
        <v>0</v>
      </c>
      <c r="AH13" s="183">
        <v>769147.01948799996</v>
      </c>
      <c r="AI13" s="183">
        <v>19108.695100000001</v>
      </c>
      <c r="AJ13" s="183">
        <v>750038.32438799995</v>
      </c>
      <c r="AK13" s="183"/>
      <c r="AL13" s="184"/>
      <c r="AM13" s="185"/>
    </row>
    <row r="14" spans="1:39" s="192" customFormat="1" ht="49.5" hidden="1" customHeight="1" x14ac:dyDescent="0.3">
      <c r="A14" s="186" t="s">
        <v>255</v>
      </c>
      <c r="B14" s="187" t="s">
        <v>222</v>
      </c>
      <c r="C14" s="188"/>
      <c r="D14" s="188"/>
      <c r="E14" s="189"/>
      <c r="F14" s="189"/>
      <c r="G14" s="189"/>
      <c r="H14" s="189"/>
      <c r="I14" s="189"/>
      <c r="J14" s="189"/>
      <c r="K14" s="189"/>
      <c r="L14" s="189"/>
      <c r="M14" s="189"/>
      <c r="N14" s="189"/>
      <c r="O14" s="189"/>
      <c r="P14" s="189"/>
      <c r="Q14" s="189"/>
      <c r="R14" s="189"/>
      <c r="S14" s="189"/>
      <c r="T14" s="189"/>
      <c r="U14" s="190"/>
      <c r="V14" s="190"/>
      <c r="W14" s="190"/>
      <c r="X14" s="190"/>
      <c r="Y14" s="190"/>
      <c r="Z14" s="190"/>
      <c r="AA14" s="190"/>
      <c r="AB14" s="190"/>
      <c r="AC14" s="190"/>
      <c r="AD14" s="190"/>
      <c r="AE14" s="190"/>
      <c r="AF14" s="190"/>
      <c r="AG14" s="190"/>
      <c r="AH14" s="190"/>
      <c r="AI14" s="190"/>
      <c r="AJ14" s="190"/>
      <c r="AK14" s="190"/>
      <c r="AL14" s="191"/>
    </row>
    <row r="15" spans="1:39" s="194" customFormat="1" ht="38.25" hidden="1" customHeight="1" x14ac:dyDescent="0.3">
      <c r="A15" s="186" t="s">
        <v>17</v>
      </c>
      <c r="B15" s="187" t="s">
        <v>256</v>
      </c>
      <c r="C15" s="193"/>
      <c r="D15" s="193"/>
      <c r="E15" s="189"/>
      <c r="F15" s="189"/>
      <c r="G15" s="189"/>
      <c r="H15" s="189"/>
      <c r="I15" s="189"/>
      <c r="J15" s="189"/>
      <c r="K15" s="189"/>
      <c r="L15" s="189"/>
      <c r="M15" s="189"/>
      <c r="N15" s="189"/>
      <c r="O15" s="189"/>
      <c r="P15" s="189"/>
      <c r="Q15" s="189"/>
      <c r="R15" s="189"/>
      <c r="S15" s="189"/>
      <c r="T15" s="189"/>
      <c r="U15" s="190"/>
      <c r="V15" s="190"/>
      <c r="W15" s="190"/>
      <c r="X15" s="190"/>
      <c r="Y15" s="190"/>
      <c r="Z15" s="190"/>
      <c r="AA15" s="190"/>
      <c r="AB15" s="190"/>
      <c r="AC15" s="190"/>
      <c r="AD15" s="190"/>
      <c r="AE15" s="190"/>
      <c r="AF15" s="190"/>
      <c r="AG15" s="190"/>
      <c r="AH15" s="190"/>
      <c r="AI15" s="190"/>
      <c r="AJ15" s="190"/>
      <c r="AK15" s="190"/>
      <c r="AL15" s="191"/>
    </row>
    <row r="16" spans="1:39" s="194" customFormat="1" ht="24.75" hidden="1" customHeight="1" x14ac:dyDescent="0.3">
      <c r="A16" s="186" t="s">
        <v>18</v>
      </c>
      <c r="B16" s="191" t="s">
        <v>257</v>
      </c>
      <c r="C16" s="193"/>
      <c r="D16" s="193"/>
      <c r="E16" s="189"/>
      <c r="F16" s="189"/>
      <c r="G16" s="189"/>
      <c r="H16" s="189"/>
      <c r="I16" s="189"/>
      <c r="J16" s="189"/>
      <c r="K16" s="189"/>
      <c r="L16" s="189"/>
      <c r="M16" s="189"/>
      <c r="N16" s="189"/>
      <c r="O16" s="189"/>
      <c r="P16" s="189"/>
      <c r="Q16" s="189"/>
      <c r="R16" s="189"/>
      <c r="S16" s="189"/>
      <c r="T16" s="189"/>
      <c r="U16" s="190"/>
      <c r="V16" s="190"/>
      <c r="W16" s="190"/>
      <c r="X16" s="190"/>
      <c r="Y16" s="190"/>
      <c r="Z16" s="190"/>
      <c r="AA16" s="190"/>
      <c r="AB16" s="190"/>
      <c r="AC16" s="190"/>
      <c r="AD16" s="190"/>
      <c r="AE16" s="190"/>
      <c r="AF16" s="190"/>
      <c r="AG16" s="190"/>
      <c r="AH16" s="190"/>
      <c r="AI16" s="190"/>
      <c r="AJ16" s="190"/>
      <c r="AK16" s="190"/>
      <c r="AL16" s="191"/>
    </row>
    <row r="17" spans="1:38" s="194" customFormat="1" ht="29.25" hidden="1" customHeight="1" x14ac:dyDescent="0.3">
      <c r="A17" s="186">
        <v>1</v>
      </c>
      <c r="B17" s="191" t="s">
        <v>258</v>
      </c>
      <c r="C17" s="193"/>
      <c r="D17" s="193"/>
      <c r="E17" s="189"/>
      <c r="F17" s="189"/>
      <c r="G17" s="189"/>
      <c r="H17" s="189"/>
      <c r="I17" s="189"/>
      <c r="J17" s="189"/>
      <c r="K17" s="189"/>
      <c r="L17" s="189"/>
      <c r="M17" s="189"/>
      <c r="N17" s="189"/>
      <c r="O17" s="189"/>
      <c r="P17" s="189"/>
      <c r="Q17" s="189"/>
      <c r="R17" s="189"/>
      <c r="S17" s="189"/>
      <c r="T17" s="189"/>
      <c r="U17" s="190"/>
      <c r="V17" s="190"/>
      <c r="W17" s="190"/>
      <c r="X17" s="190"/>
      <c r="Y17" s="190"/>
      <c r="Z17" s="190"/>
      <c r="AA17" s="190"/>
      <c r="AB17" s="190"/>
      <c r="AC17" s="190"/>
      <c r="AD17" s="190"/>
      <c r="AE17" s="190"/>
      <c r="AF17" s="190"/>
      <c r="AG17" s="190"/>
      <c r="AH17" s="190"/>
      <c r="AI17" s="190"/>
      <c r="AJ17" s="190"/>
      <c r="AK17" s="190"/>
      <c r="AL17" s="191"/>
    </row>
    <row r="18" spans="1:38" s="194" customFormat="1" ht="30.75" hidden="1" customHeight="1" x14ac:dyDescent="0.3">
      <c r="A18" s="186" t="s">
        <v>35</v>
      </c>
      <c r="B18" s="191" t="s">
        <v>259</v>
      </c>
      <c r="C18" s="193"/>
      <c r="D18" s="193"/>
      <c r="E18" s="189"/>
      <c r="F18" s="189"/>
      <c r="G18" s="189"/>
      <c r="H18" s="189"/>
      <c r="I18" s="189"/>
      <c r="J18" s="189"/>
      <c r="K18" s="189"/>
      <c r="L18" s="189"/>
      <c r="M18" s="189"/>
      <c r="N18" s="189"/>
      <c r="O18" s="189"/>
      <c r="P18" s="189"/>
      <c r="Q18" s="189"/>
      <c r="R18" s="189"/>
      <c r="S18" s="189"/>
      <c r="T18" s="189"/>
      <c r="U18" s="190"/>
      <c r="V18" s="190"/>
      <c r="W18" s="190"/>
      <c r="X18" s="190"/>
      <c r="Y18" s="190"/>
      <c r="Z18" s="190"/>
      <c r="AA18" s="190"/>
      <c r="AB18" s="190"/>
      <c r="AC18" s="190"/>
      <c r="AD18" s="190"/>
      <c r="AE18" s="190"/>
      <c r="AF18" s="190"/>
      <c r="AG18" s="190"/>
      <c r="AH18" s="190"/>
      <c r="AI18" s="190"/>
      <c r="AJ18" s="190"/>
      <c r="AK18" s="190"/>
      <c r="AL18" s="191"/>
    </row>
    <row r="19" spans="1:38" s="194" customFormat="1" ht="28.5" hidden="1" customHeight="1" x14ac:dyDescent="0.3">
      <c r="A19" s="186">
        <v>1</v>
      </c>
      <c r="B19" s="191" t="s">
        <v>258</v>
      </c>
      <c r="C19" s="193"/>
      <c r="D19" s="193"/>
      <c r="E19" s="189"/>
      <c r="F19" s="189"/>
      <c r="G19" s="189"/>
      <c r="H19" s="189"/>
      <c r="I19" s="189"/>
      <c r="J19" s="189"/>
      <c r="K19" s="189"/>
      <c r="L19" s="189"/>
      <c r="M19" s="189"/>
      <c r="N19" s="189"/>
      <c r="O19" s="189"/>
      <c r="P19" s="189"/>
      <c r="Q19" s="189"/>
      <c r="R19" s="189"/>
      <c r="S19" s="189"/>
      <c r="T19" s="189"/>
      <c r="U19" s="190"/>
      <c r="V19" s="190"/>
      <c r="W19" s="190"/>
      <c r="X19" s="190"/>
      <c r="Y19" s="190"/>
      <c r="Z19" s="190"/>
      <c r="AA19" s="190"/>
      <c r="AB19" s="190"/>
      <c r="AC19" s="190"/>
      <c r="AD19" s="190"/>
      <c r="AE19" s="190"/>
      <c r="AF19" s="190"/>
      <c r="AG19" s="190"/>
      <c r="AH19" s="190"/>
      <c r="AI19" s="190"/>
      <c r="AJ19" s="190"/>
      <c r="AK19" s="190"/>
      <c r="AL19" s="191"/>
    </row>
    <row r="20" spans="1:38" s="194" customFormat="1" ht="48" hidden="1" customHeight="1" x14ac:dyDescent="0.3">
      <c r="A20" s="186" t="s">
        <v>54</v>
      </c>
      <c r="B20" s="187" t="s">
        <v>260</v>
      </c>
      <c r="C20" s="193"/>
      <c r="D20" s="193"/>
      <c r="E20" s="189"/>
      <c r="F20" s="189"/>
      <c r="G20" s="189"/>
      <c r="H20" s="189"/>
      <c r="I20" s="189"/>
      <c r="J20" s="189"/>
      <c r="K20" s="189"/>
      <c r="L20" s="189"/>
      <c r="M20" s="189"/>
      <c r="N20" s="189"/>
      <c r="O20" s="189"/>
      <c r="P20" s="189"/>
      <c r="Q20" s="189"/>
      <c r="R20" s="189"/>
      <c r="S20" s="189"/>
      <c r="T20" s="189"/>
      <c r="U20" s="190"/>
      <c r="V20" s="190"/>
      <c r="W20" s="190"/>
      <c r="X20" s="190"/>
      <c r="Y20" s="190"/>
      <c r="Z20" s="190"/>
      <c r="AA20" s="190"/>
      <c r="AB20" s="190"/>
      <c r="AC20" s="190"/>
      <c r="AD20" s="190"/>
      <c r="AE20" s="190"/>
      <c r="AF20" s="190"/>
      <c r="AG20" s="190"/>
      <c r="AH20" s="190"/>
      <c r="AI20" s="190"/>
      <c r="AJ20" s="190"/>
      <c r="AK20" s="190"/>
      <c r="AL20" s="191"/>
    </row>
    <row r="21" spans="1:38" s="194" customFormat="1" ht="30.75" hidden="1" customHeight="1" x14ac:dyDescent="0.3">
      <c r="A21" s="186" t="s">
        <v>18</v>
      </c>
      <c r="B21" s="191" t="s">
        <v>257</v>
      </c>
      <c r="C21" s="193"/>
      <c r="D21" s="193"/>
      <c r="E21" s="189"/>
      <c r="F21" s="189"/>
      <c r="G21" s="189"/>
      <c r="H21" s="189"/>
      <c r="I21" s="189"/>
      <c r="J21" s="189"/>
      <c r="K21" s="189"/>
      <c r="L21" s="189"/>
      <c r="M21" s="189"/>
      <c r="N21" s="189"/>
      <c r="O21" s="189"/>
      <c r="P21" s="189"/>
      <c r="Q21" s="189"/>
      <c r="R21" s="189"/>
      <c r="S21" s="189"/>
      <c r="T21" s="189"/>
      <c r="U21" s="190"/>
      <c r="V21" s="190"/>
      <c r="W21" s="190"/>
      <c r="X21" s="190"/>
      <c r="Y21" s="190"/>
      <c r="Z21" s="190"/>
      <c r="AA21" s="190"/>
      <c r="AB21" s="190"/>
      <c r="AC21" s="190"/>
      <c r="AD21" s="190"/>
      <c r="AE21" s="190"/>
      <c r="AF21" s="190"/>
      <c r="AG21" s="190"/>
      <c r="AH21" s="190"/>
      <c r="AI21" s="190"/>
      <c r="AJ21" s="190"/>
      <c r="AK21" s="190"/>
      <c r="AL21" s="191"/>
    </row>
    <row r="22" spans="1:38" s="194" customFormat="1" ht="33" hidden="1" customHeight="1" x14ac:dyDescent="0.3">
      <c r="A22" s="186">
        <v>1</v>
      </c>
      <c r="B22" s="191" t="s">
        <v>258</v>
      </c>
      <c r="C22" s="193"/>
      <c r="D22" s="193"/>
      <c r="E22" s="189"/>
      <c r="F22" s="189"/>
      <c r="G22" s="189"/>
      <c r="H22" s="189"/>
      <c r="I22" s="189"/>
      <c r="J22" s="189"/>
      <c r="K22" s="189"/>
      <c r="L22" s="189"/>
      <c r="M22" s="189"/>
      <c r="N22" s="189"/>
      <c r="O22" s="189"/>
      <c r="P22" s="189"/>
      <c r="Q22" s="189"/>
      <c r="R22" s="189"/>
      <c r="S22" s="189"/>
      <c r="T22" s="189"/>
      <c r="U22" s="190"/>
      <c r="V22" s="190"/>
      <c r="W22" s="190"/>
      <c r="X22" s="190"/>
      <c r="Y22" s="190"/>
      <c r="Z22" s="190"/>
      <c r="AA22" s="190"/>
      <c r="AB22" s="190"/>
      <c r="AC22" s="190"/>
      <c r="AD22" s="190"/>
      <c r="AE22" s="190"/>
      <c r="AF22" s="190"/>
      <c r="AG22" s="190"/>
      <c r="AH22" s="190"/>
      <c r="AI22" s="190"/>
      <c r="AJ22" s="190"/>
      <c r="AK22" s="190"/>
      <c r="AL22" s="191"/>
    </row>
    <row r="23" spans="1:38" s="194" customFormat="1" ht="31.5" hidden="1" customHeight="1" x14ac:dyDescent="0.3">
      <c r="A23" s="186" t="s">
        <v>35</v>
      </c>
      <c r="B23" s="191" t="s">
        <v>259</v>
      </c>
      <c r="C23" s="193"/>
      <c r="D23" s="193"/>
      <c r="E23" s="189"/>
      <c r="F23" s="189"/>
      <c r="G23" s="189"/>
      <c r="H23" s="189"/>
      <c r="I23" s="189"/>
      <c r="J23" s="189"/>
      <c r="K23" s="189"/>
      <c r="L23" s="189"/>
      <c r="M23" s="189"/>
      <c r="N23" s="189"/>
      <c r="O23" s="189"/>
      <c r="P23" s="189"/>
      <c r="Q23" s="189"/>
      <c r="R23" s="189"/>
      <c r="S23" s="189"/>
      <c r="T23" s="189"/>
      <c r="U23" s="190"/>
      <c r="V23" s="190"/>
      <c r="W23" s="190"/>
      <c r="X23" s="190"/>
      <c r="Y23" s="190"/>
      <c r="Z23" s="190"/>
      <c r="AA23" s="190"/>
      <c r="AB23" s="190"/>
      <c r="AC23" s="190"/>
      <c r="AD23" s="190"/>
      <c r="AE23" s="190"/>
      <c r="AF23" s="190"/>
      <c r="AG23" s="190"/>
      <c r="AH23" s="190"/>
      <c r="AI23" s="190"/>
      <c r="AJ23" s="190"/>
      <c r="AK23" s="190"/>
      <c r="AL23" s="191"/>
    </row>
    <row r="24" spans="1:38" s="194" customFormat="1" ht="32.25" hidden="1" customHeight="1" x14ac:dyDescent="0.3">
      <c r="A24" s="186">
        <v>1</v>
      </c>
      <c r="B24" s="191" t="s">
        <v>258</v>
      </c>
      <c r="C24" s="193"/>
      <c r="D24" s="193"/>
      <c r="E24" s="189"/>
      <c r="F24" s="189"/>
      <c r="G24" s="189"/>
      <c r="H24" s="189"/>
      <c r="I24" s="189"/>
      <c r="J24" s="189"/>
      <c r="K24" s="189"/>
      <c r="L24" s="189"/>
      <c r="M24" s="189"/>
      <c r="N24" s="189"/>
      <c r="O24" s="189"/>
      <c r="P24" s="189"/>
      <c r="Q24" s="189"/>
      <c r="R24" s="189"/>
      <c r="S24" s="189"/>
      <c r="T24" s="189"/>
      <c r="U24" s="190"/>
      <c r="V24" s="190"/>
      <c r="W24" s="190"/>
      <c r="X24" s="190"/>
      <c r="Y24" s="190"/>
      <c r="Z24" s="190"/>
      <c r="AA24" s="190"/>
      <c r="AB24" s="190"/>
      <c r="AC24" s="190"/>
      <c r="AD24" s="190"/>
      <c r="AE24" s="190"/>
      <c r="AF24" s="190"/>
      <c r="AG24" s="190"/>
      <c r="AH24" s="190"/>
      <c r="AI24" s="190"/>
      <c r="AJ24" s="190"/>
      <c r="AK24" s="190"/>
      <c r="AL24" s="191"/>
    </row>
    <row r="25" spans="1:38" ht="36.75" hidden="1" customHeight="1" x14ac:dyDescent="0.25">
      <c r="A25" s="220" t="s">
        <v>131</v>
      </c>
      <c r="B25" s="195" t="s">
        <v>261</v>
      </c>
      <c r="C25" s="196"/>
      <c r="D25" s="196"/>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row>
    <row r="26" spans="1:38" ht="22.5" hidden="1" customHeight="1" x14ac:dyDescent="0.25">
      <c r="A26" s="186" t="s">
        <v>18</v>
      </c>
      <c r="B26" s="191" t="s">
        <v>257</v>
      </c>
      <c r="C26" s="196"/>
      <c r="D26" s="196"/>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row>
    <row r="27" spans="1:38" ht="27.75" hidden="1" customHeight="1" x14ac:dyDescent="0.25">
      <c r="A27" s="186">
        <v>1</v>
      </c>
      <c r="B27" s="191" t="s">
        <v>258</v>
      </c>
      <c r="C27" s="196"/>
      <c r="D27" s="196"/>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row>
    <row r="28" spans="1:38" ht="30" hidden="1" customHeight="1" x14ac:dyDescent="0.25">
      <c r="A28" s="186" t="s">
        <v>35</v>
      </c>
      <c r="B28" s="191" t="s">
        <v>259</v>
      </c>
      <c r="C28" s="196"/>
      <c r="D28" s="196"/>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row>
    <row r="29" spans="1:38" ht="29.25" hidden="1" customHeight="1" x14ac:dyDescent="0.25">
      <c r="A29" s="186">
        <v>1</v>
      </c>
      <c r="B29" s="191" t="s">
        <v>258</v>
      </c>
      <c r="C29" s="196"/>
      <c r="D29" s="196"/>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row>
    <row r="30" spans="1:38" ht="53.25" hidden="1" customHeight="1" x14ac:dyDescent="0.25">
      <c r="A30" s="220" t="s">
        <v>262</v>
      </c>
      <c r="B30" s="198" t="s">
        <v>263</v>
      </c>
      <c r="C30" s="188"/>
      <c r="D30" s="188"/>
      <c r="E30" s="189"/>
      <c r="F30" s="189"/>
      <c r="G30" s="189"/>
      <c r="H30" s="189"/>
      <c r="I30" s="189"/>
      <c r="J30" s="189"/>
      <c r="K30" s="189"/>
      <c r="L30" s="189"/>
      <c r="M30" s="189"/>
      <c r="N30" s="189"/>
      <c r="O30" s="189"/>
      <c r="P30" s="189"/>
      <c r="Q30" s="189"/>
      <c r="R30" s="189"/>
      <c r="S30" s="189"/>
      <c r="T30" s="189"/>
      <c r="U30" s="190"/>
      <c r="V30" s="190"/>
      <c r="W30" s="190"/>
      <c r="X30" s="190"/>
      <c r="Y30" s="190"/>
      <c r="Z30" s="190"/>
      <c r="AA30" s="190"/>
      <c r="AB30" s="190"/>
      <c r="AC30" s="190"/>
      <c r="AD30" s="190"/>
      <c r="AE30" s="190"/>
      <c r="AF30" s="190"/>
      <c r="AG30" s="190"/>
      <c r="AH30" s="190"/>
      <c r="AI30" s="190"/>
      <c r="AJ30" s="190"/>
      <c r="AK30" s="190"/>
      <c r="AL30" s="191"/>
    </row>
    <row r="31" spans="1:38" ht="31.5" hidden="1" customHeight="1" x14ac:dyDescent="0.25">
      <c r="A31" s="186" t="s">
        <v>18</v>
      </c>
      <c r="B31" s="191" t="s">
        <v>257</v>
      </c>
      <c r="C31" s="193"/>
      <c r="D31" s="193"/>
      <c r="E31" s="189"/>
      <c r="F31" s="189"/>
      <c r="G31" s="189"/>
      <c r="H31" s="189"/>
      <c r="I31" s="189"/>
      <c r="J31" s="189"/>
      <c r="K31" s="189"/>
      <c r="L31" s="189"/>
      <c r="M31" s="189"/>
      <c r="N31" s="189"/>
      <c r="O31" s="189"/>
      <c r="P31" s="189"/>
      <c r="Q31" s="189"/>
      <c r="R31" s="189"/>
      <c r="S31" s="189"/>
      <c r="T31" s="189"/>
      <c r="U31" s="190"/>
      <c r="V31" s="190"/>
      <c r="W31" s="190"/>
      <c r="X31" s="190"/>
      <c r="Y31" s="190"/>
      <c r="Z31" s="190"/>
      <c r="AA31" s="190"/>
      <c r="AB31" s="190"/>
      <c r="AC31" s="190"/>
      <c r="AD31" s="190"/>
      <c r="AE31" s="190"/>
      <c r="AF31" s="190"/>
      <c r="AG31" s="190"/>
      <c r="AH31" s="190"/>
      <c r="AI31" s="190"/>
      <c r="AJ31" s="190"/>
      <c r="AK31" s="190"/>
      <c r="AL31" s="191"/>
    </row>
    <row r="32" spans="1:38" ht="29.25" hidden="1" customHeight="1" x14ac:dyDescent="0.25">
      <c r="A32" s="186">
        <v>1</v>
      </c>
      <c r="B32" s="191" t="s">
        <v>258</v>
      </c>
      <c r="C32" s="193"/>
      <c r="D32" s="193"/>
      <c r="E32" s="189"/>
      <c r="F32" s="189"/>
      <c r="G32" s="189"/>
      <c r="H32" s="189"/>
      <c r="I32" s="189"/>
      <c r="J32" s="189"/>
      <c r="K32" s="189"/>
      <c r="L32" s="189"/>
      <c r="M32" s="189"/>
      <c r="N32" s="189"/>
      <c r="O32" s="189"/>
      <c r="P32" s="189"/>
      <c r="Q32" s="189"/>
      <c r="R32" s="189"/>
      <c r="S32" s="189"/>
      <c r="T32" s="189"/>
      <c r="U32" s="190"/>
      <c r="V32" s="190"/>
      <c r="W32" s="190"/>
      <c r="X32" s="190"/>
      <c r="Y32" s="190"/>
      <c r="Z32" s="190"/>
      <c r="AA32" s="190"/>
      <c r="AB32" s="190"/>
      <c r="AC32" s="190"/>
      <c r="AD32" s="190"/>
      <c r="AE32" s="190"/>
      <c r="AF32" s="190"/>
      <c r="AG32" s="190"/>
      <c r="AH32" s="190"/>
      <c r="AI32" s="190"/>
      <c r="AJ32" s="190"/>
      <c r="AK32" s="190"/>
      <c r="AL32" s="191"/>
    </row>
    <row r="33" spans="1:38" ht="27" hidden="1" customHeight="1" x14ac:dyDescent="0.25">
      <c r="A33" s="186" t="s">
        <v>35</v>
      </c>
      <c r="B33" s="191" t="s">
        <v>259</v>
      </c>
      <c r="C33" s="193"/>
      <c r="D33" s="193"/>
      <c r="E33" s="189"/>
      <c r="F33" s="189"/>
      <c r="G33" s="189"/>
      <c r="H33" s="189"/>
      <c r="I33" s="189"/>
      <c r="J33" s="189"/>
      <c r="K33" s="189"/>
      <c r="L33" s="189"/>
      <c r="M33" s="189"/>
      <c r="N33" s="189"/>
      <c r="O33" s="189"/>
      <c r="P33" s="189"/>
      <c r="Q33" s="189"/>
      <c r="R33" s="189"/>
      <c r="S33" s="189"/>
      <c r="T33" s="189"/>
      <c r="U33" s="190"/>
      <c r="V33" s="190"/>
      <c r="W33" s="190"/>
      <c r="X33" s="190"/>
      <c r="Y33" s="190"/>
      <c r="Z33" s="190"/>
      <c r="AA33" s="190"/>
      <c r="AB33" s="190"/>
      <c r="AC33" s="190"/>
      <c r="AD33" s="190"/>
      <c r="AE33" s="190"/>
      <c r="AF33" s="190"/>
      <c r="AG33" s="190"/>
      <c r="AH33" s="190"/>
      <c r="AI33" s="190"/>
      <c r="AJ33" s="190"/>
      <c r="AK33" s="190"/>
      <c r="AL33" s="191"/>
    </row>
    <row r="34" spans="1:38" ht="28.5" hidden="1" customHeight="1" x14ac:dyDescent="0.25">
      <c r="A34" s="186">
        <v>1</v>
      </c>
      <c r="B34" s="191" t="s">
        <v>258</v>
      </c>
      <c r="C34" s="193"/>
      <c r="D34" s="193"/>
      <c r="E34" s="189"/>
      <c r="F34" s="189"/>
      <c r="G34" s="189"/>
      <c r="H34" s="189"/>
      <c r="I34" s="189"/>
      <c r="J34" s="189"/>
      <c r="K34" s="189"/>
      <c r="L34" s="189"/>
      <c r="M34" s="189"/>
      <c r="N34" s="189"/>
      <c r="O34" s="189"/>
      <c r="P34" s="189"/>
      <c r="Q34" s="189"/>
      <c r="R34" s="189"/>
      <c r="S34" s="189"/>
      <c r="T34" s="189"/>
      <c r="U34" s="190"/>
      <c r="V34" s="190"/>
      <c r="W34" s="190"/>
      <c r="X34" s="190"/>
      <c r="Y34" s="190"/>
      <c r="Z34" s="190"/>
      <c r="AA34" s="190"/>
      <c r="AB34" s="190"/>
      <c r="AC34" s="190"/>
      <c r="AD34" s="190"/>
      <c r="AE34" s="190"/>
      <c r="AF34" s="190"/>
      <c r="AG34" s="190"/>
      <c r="AH34" s="190"/>
      <c r="AI34" s="190"/>
      <c r="AJ34" s="190"/>
      <c r="AK34" s="190"/>
      <c r="AL34" s="191"/>
    </row>
    <row r="35" spans="1:38" s="182" customFormat="1" ht="62.25" hidden="1" customHeight="1" x14ac:dyDescent="0.3">
      <c r="A35" s="220" t="s">
        <v>264</v>
      </c>
      <c r="B35" s="195" t="s">
        <v>265</v>
      </c>
      <c r="C35" s="180"/>
      <c r="D35" s="180"/>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row>
    <row r="36" spans="1:38" ht="31.5" hidden="1" customHeight="1" x14ac:dyDescent="0.25">
      <c r="A36" s="186" t="s">
        <v>18</v>
      </c>
      <c r="B36" s="191" t="s">
        <v>257</v>
      </c>
      <c r="C36" s="193"/>
      <c r="D36" s="193"/>
      <c r="E36" s="189"/>
      <c r="F36" s="189"/>
      <c r="G36" s="189"/>
      <c r="H36" s="189"/>
      <c r="I36" s="189"/>
      <c r="J36" s="189"/>
      <c r="K36" s="189"/>
      <c r="L36" s="189"/>
      <c r="M36" s="189"/>
      <c r="N36" s="189"/>
      <c r="O36" s="189"/>
      <c r="P36" s="189"/>
      <c r="Q36" s="189"/>
      <c r="R36" s="189"/>
      <c r="S36" s="189"/>
      <c r="T36" s="189"/>
      <c r="U36" s="190"/>
      <c r="V36" s="190"/>
      <c r="W36" s="190"/>
      <c r="X36" s="190"/>
      <c r="Y36" s="190"/>
      <c r="Z36" s="190"/>
      <c r="AA36" s="190"/>
      <c r="AB36" s="190"/>
      <c r="AC36" s="190"/>
      <c r="AD36" s="190"/>
      <c r="AE36" s="190"/>
      <c r="AF36" s="190"/>
      <c r="AG36" s="190"/>
      <c r="AH36" s="190"/>
      <c r="AI36" s="190"/>
      <c r="AJ36" s="190"/>
      <c r="AK36" s="190"/>
      <c r="AL36" s="191"/>
    </row>
    <row r="37" spans="1:38" ht="29.25" hidden="1" customHeight="1" x14ac:dyDescent="0.25">
      <c r="A37" s="186">
        <v>1</v>
      </c>
      <c r="B37" s="191" t="s">
        <v>258</v>
      </c>
      <c r="C37" s="193"/>
      <c r="D37" s="193"/>
      <c r="E37" s="189"/>
      <c r="F37" s="189"/>
      <c r="G37" s="189"/>
      <c r="H37" s="189"/>
      <c r="I37" s="189"/>
      <c r="J37" s="189"/>
      <c r="K37" s="189"/>
      <c r="L37" s="189"/>
      <c r="M37" s="189"/>
      <c r="N37" s="189"/>
      <c r="O37" s="189"/>
      <c r="P37" s="189"/>
      <c r="Q37" s="189"/>
      <c r="R37" s="189"/>
      <c r="S37" s="189"/>
      <c r="T37" s="189"/>
      <c r="U37" s="190"/>
      <c r="V37" s="190"/>
      <c r="W37" s="190"/>
      <c r="X37" s="190"/>
      <c r="Y37" s="190"/>
      <c r="Z37" s="190"/>
      <c r="AA37" s="190"/>
      <c r="AB37" s="190"/>
      <c r="AC37" s="190"/>
      <c r="AD37" s="190"/>
      <c r="AE37" s="190"/>
      <c r="AF37" s="190"/>
      <c r="AG37" s="190"/>
      <c r="AH37" s="190"/>
      <c r="AI37" s="190"/>
      <c r="AJ37" s="190"/>
      <c r="AK37" s="190"/>
      <c r="AL37" s="191"/>
    </row>
    <row r="38" spans="1:38" ht="27" hidden="1" customHeight="1" x14ac:dyDescent="0.25">
      <c r="A38" s="186" t="s">
        <v>35</v>
      </c>
      <c r="B38" s="191" t="s">
        <v>259</v>
      </c>
      <c r="C38" s="193"/>
      <c r="D38" s="193"/>
      <c r="E38" s="189"/>
      <c r="F38" s="189"/>
      <c r="G38" s="189"/>
      <c r="H38" s="189"/>
      <c r="I38" s="189"/>
      <c r="J38" s="189"/>
      <c r="K38" s="189"/>
      <c r="L38" s="189"/>
      <c r="M38" s="189"/>
      <c r="N38" s="189"/>
      <c r="O38" s="189"/>
      <c r="P38" s="189"/>
      <c r="Q38" s="189"/>
      <c r="R38" s="189"/>
      <c r="S38" s="189"/>
      <c r="T38" s="189"/>
      <c r="U38" s="190"/>
      <c r="V38" s="190"/>
      <c r="W38" s="190"/>
      <c r="X38" s="190"/>
      <c r="Y38" s="190"/>
      <c r="Z38" s="190"/>
      <c r="AA38" s="190"/>
      <c r="AB38" s="190"/>
      <c r="AC38" s="190"/>
      <c r="AD38" s="190"/>
      <c r="AE38" s="190"/>
      <c r="AF38" s="190"/>
      <c r="AG38" s="190"/>
      <c r="AH38" s="190"/>
      <c r="AI38" s="190"/>
      <c r="AJ38" s="190"/>
      <c r="AK38" s="190"/>
      <c r="AL38" s="191"/>
    </row>
    <row r="39" spans="1:38" ht="28.5" hidden="1" customHeight="1" x14ac:dyDescent="0.25">
      <c r="A39" s="186">
        <v>1</v>
      </c>
      <c r="B39" s="191" t="s">
        <v>258</v>
      </c>
      <c r="C39" s="193"/>
      <c r="D39" s="193"/>
      <c r="E39" s="189"/>
      <c r="F39" s="189"/>
      <c r="G39" s="189"/>
      <c r="H39" s="189"/>
      <c r="I39" s="189"/>
      <c r="J39" s="189"/>
      <c r="K39" s="189"/>
      <c r="L39" s="189"/>
      <c r="M39" s="189"/>
      <c r="N39" s="189"/>
      <c r="O39" s="189"/>
      <c r="P39" s="189"/>
      <c r="Q39" s="189"/>
      <c r="R39" s="189"/>
      <c r="S39" s="189"/>
      <c r="T39" s="189"/>
      <c r="U39" s="190"/>
      <c r="V39" s="190"/>
      <c r="W39" s="190"/>
      <c r="X39" s="190"/>
      <c r="Y39" s="190"/>
      <c r="Z39" s="190"/>
      <c r="AA39" s="190"/>
      <c r="AB39" s="190"/>
      <c r="AC39" s="190"/>
      <c r="AD39" s="190"/>
      <c r="AE39" s="190"/>
      <c r="AF39" s="190"/>
      <c r="AG39" s="190"/>
      <c r="AH39" s="190"/>
      <c r="AI39" s="190"/>
      <c r="AJ39" s="190"/>
      <c r="AK39" s="190"/>
      <c r="AL39" s="191"/>
    </row>
    <row r="40" spans="1:38" s="182" customFormat="1" ht="73.5" hidden="1" customHeight="1" x14ac:dyDescent="0.3">
      <c r="A40" s="220" t="s">
        <v>266</v>
      </c>
      <c r="B40" s="195" t="s">
        <v>228</v>
      </c>
      <c r="C40" s="180"/>
      <c r="D40" s="180"/>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row>
    <row r="41" spans="1:38" ht="31.5" hidden="1" customHeight="1" x14ac:dyDescent="0.25">
      <c r="A41" s="186" t="s">
        <v>18</v>
      </c>
      <c r="B41" s="191" t="s">
        <v>257</v>
      </c>
      <c r="C41" s="193"/>
      <c r="D41" s="193"/>
      <c r="E41" s="189"/>
      <c r="F41" s="189"/>
      <c r="G41" s="189"/>
      <c r="H41" s="189"/>
      <c r="I41" s="189"/>
      <c r="J41" s="189"/>
      <c r="K41" s="189"/>
      <c r="L41" s="189"/>
      <c r="M41" s="189"/>
      <c r="N41" s="189"/>
      <c r="O41" s="189"/>
      <c r="P41" s="189"/>
      <c r="Q41" s="189"/>
      <c r="R41" s="189"/>
      <c r="S41" s="189"/>
      <c r="T41" s="189"/>
      <c r="U41" s="190"/>
      <c r="V41" s="190"/>
      <c r="W41" s="190"/>
      <c r="X41" s="190"/>
      <c r="Y41" s="190"/>
      <c r="Z41" s="190"/>
      <c r="AA41" s="190"/>
      <c r="AB41" s="190"/>
      <c r="AC41" s="190"/>
      <c r="AD41" s="190"/>
      <c r="AE41" s="190"/>
      <c r="AF41" s="190"/>
      <c r="AG41" s="190"/>
      <c r="AH41" s="190"/>
      <c r="AI41" s="190"/>
      <c r="AJ41" s="190"/>
      <c r="AK41" s="190"/>
      <c r="AL41" s="191"/>
    </row>
    <row r="42" spans="1:38" ht="29.25" hidden="1" customHeight="1" x14ac:dyDescent="0.25">
      <c r="A42" s="186">
        <v>1</v>
      </c>
      <c r="B42" s="191" t="s">
        <v>258</v>
      </c>
      <c r="C42" s="193"/>
      <c r="D42" s="193"/>
      <c r="E42" s="189"/>
      <c r="F42" s="189"/>
      <c r="G42" s="189"/>
      <c r="H42" s="189"/>
      <c r="I42" s="189"/>
      <c r="J42" s="189"/>
      <c r="K42" s="189"/>
      <c r="L42" s="189"/>
      <c r="M42" s="189"/>
      <c r="N42" s="189"/>
      <c r="O42" s="189"/>
      <c r="P42" s="189"/>
      <c r="Q42" s="189"/>
      <c r="R42" s="189"/>
      <c r="S42" s="189"/>
      <c r="T42" s="189"/>
      <c r="U42" s="190"/>
      <c r="V42" s="190"/>
      <c r="W42" s="190"/>
      <c r="X42" s="190"/>
      <c r="Y42" s="190"/>
      <c r="Z42" s="190"/>
      <c r="AA42" s="190"/>
      <c r="AB42" s="190"/>
      <c r="AC42" s="190"/>
      <c r="AD42" s="190"/>
      <c r="AE42" s="190"/>
      <c r="AF42" s="190"/>
      <c r="AG42" s="190"/>
      <c r="AH42" s="190"/>
      <c r="AI42" s="190"/>
      <c r="AJ42" s="190"/>
      <c r="AK42" s="190"/>
      <c r="AL42" s="191"/>
    </row>
    <row r="43" spans="1:38" ht="27" hidden="1" customHeight="1" x14ac:dyDescent="0.25">
      <c r="A43" s="186" t="s">
        <v>35</v>
      </c>
      <c r="B43" s="191" t="s">
        <v>259</v>
      </c>
      <c r="C43" s="193"/>
      <c r="D43" s="193"/>
      <c r="E43" s="189"/>
      <c r="F43" s="189"/>
      <c r="G43" s="189"/>
      <c r="H43" s="189"/>
      <c r="I43" s="189"/>
      <c r="J43" s="189"/>
      <c r="K43" s="189"/>
      <c r="L43" s="189"/>
      <c r="M43" s="189"/>
      <c r="N43" s="189"/>
      <c r="O43" s="189"/>
      <c r="P43" s="189"/>
      <c r="Q43" s="189"/>
      <c r="R43" s="189"/>
      <c r="S43" s="189"/>
      <c r="T43" s="189"/>
      <c r="U43" s="190"/>
      <c r="V43" s="190"/>
      <c r="W43" s="190"/>
      <c r="X43" s="190"/>
      <c r="Y43" s="190"/>
      <c r="Z43" s="190"/>
      <c r="AA43" s="190"/>
      <c r="AB43" s="190"/>
      <c r="AC43" s="190"/>
      <c r="AD43" s="190"/>
      <c r="AE43" s="190"/>
      <c r="AF43" s="190"/>
      <c r="AG43" s="190"/>
      <c r="AH43" s="190"/>
      <c r="AI43" s="190"/>
      <c r="AJ43" s="190"/>
      <c r="AK43" s="190"/>
      <c r="AL43" s="191"/>
    </row>
    <row r="44" spans="1:38" ht="28.5" hidden="1" customHeight="1" x14ac:dyDescent="0.25">
      <c r="A44" s="186">
        <v>1</v>
      </c>
      <c r="B44" s="191" t="s">
        <v>258</v>
      </c>
      <c r="C44" s="193"/>
      <c r="D44" s="193"/>
      <c r="E44" s="189"/>
      <c r="F44" s="189"/>
      <c r="G44" s="189"/>
      <c r="H44" s="189"/>
      <c r="I44" s="189"/>
      <c r="J44" s="189"/>
      <c r="K44" s="189"/>
      <c r="L44" s="189"/>
      <c r="M44" s="189"/>
      <c r="N44" s="189"/>
      <c r="O44" s="189"/>
      <c r="P44" s="189"/>
      <c r="Q44" s="189"/>
      <c r="R44" s="189"/>
      <c r="S44" s="189"/>
      <c r="T44" s="189"/>
      <c r="U44" s="190"/>
      <c r="V44" s="190"/>
      <c r="W44" s="190"/>
      <c r="X44" s="190"/>
      <c r="Y44" s="190"/>
      <c r="Z44" s="190"/>
      <c r="AA44" s="190"/>
      <c r="AB44" s="190"/>
      <c r="AC44" s="190"/>
      <c r="AD44" s="190"/>
      <c r="AE44" s="190"/>
      <c r="AF44" s="190"/>
      <c r="AG44" s="190"/>
      <c r="AH44" s="190"/>
      <c r="AI44" s="190"/>
      <c r="AJ44" s="190"/>
      <c r="AK44" s="190"/>
      <c r="AL44" s="191"/>
    </row>
    <row r="45" spans="1:38" s="194" customFormat="1" ht="96" hidden="1" customHeight="1" x14ac:dyDescent="0.3">
      <c r="A45" s="186" t="s">
        <v>267</v>
      </c>
      <c r="B45" s="187" t="s">
        <v>268</v>
      </c>
      <c r="C45" s="193"/>
      <c r="D45" s="193"/>
      <c r="E45" s="189"/>
      <c r="F45" s="189"/>
      <c r="G45" s="189"/>
      <c r="H45" s="189"/>
      <c r="I45" s="189"/>
      <c r="J45" s="189"/>
      <c r="K45" s="189"/>
      <c r="L45" s="189"/>
      <c r="M45" s="189"/>
      <c r="N45" s="189"/>
      <c r="O45" s="189"/>
      <c r="P45" s="189"/>
      <c r="Q45" s="189"/>
      <c r="R45" s="189"/>
      <c r="S45" s="189"/>
      <c r="T45" s="189"/>
      <c r="U45" s="190"/>
      <c r="V45" s="190"/>
      <c r="W45" s="190"/>
      <c r="X45" s="190"/>
      <c r="Y45" s="190"/>
      <c r="Z45" s="190"/>
      <c r="AA45" s="190"/>
      <c r="AB45" s="190"/>
      <c r="AC45" s="190"/>
      <c r="AD45" s="190"/>
      <c r="AE45" s="190"/>
      <c r="AF45" s="190"/>
      <c r="AG45" s="190"/>
      <c r="AH45" s="190"/>
      <c r="AI45" s="190"/>
      <c r="AJ45" s="190"/>
      <c r="AK45" s="190"/>
      <c r="AL45" s="191"/>
    </row>
    <row r="46" spans="1:38" s="194" customFormat="1" ht="38.25" hidden="1" customHeight="1" x14ac:dyDescent="0.3">
      <c r="A46" s="186" t="s">
        <v>17</v>
      </c>
      <c r="B46" s="187" t="s">
        <v>256</v>
      </c>
      <c r="C46" s="193"/>
      <c r="D46" s="193"/>
      <c r="E46" s="189"/>
      <c r="F46" s="189"/>
      <c r="G46" s="189"/>
      <c r="H46" s="189"/>
      <c r="I46" s="189"/>
      <c r="J46" s="189"/>
      <c r="K46" s="189"/>
      <c r="L46" s="189"/>
      <c r="M46" s="189"/>
      <c r="N46" s="189"/>
      <c r="O46" s="189"/>
      <c r="P46" s="189"/>
      <c r="Q46" s="189"/>
      <c r="R46" s="189"/>
      <c r="S46" s="189"/>
      <c r="T46" s="189"/>
      <c r="U46" s="190"/>
      <c r="V46" s="190"/>
      <c r="W46" s="190"/>
      <c r="X46" s="190"/>
      <c r="Y46" s="190"/>
      <c r="Z46" s="190"/>
      <c r="AA46" s="190"/>
      <c r="AB46" s="190"/>
      <c r="AC46" s="190"/>
      <c r="AD46" s="190"/>
      <c r="AE46" s="190"/>
      <c r="AF46" s="190"/>
      <c r="AG46" s="190"/>
      <c r="AH46" s="190"/>
      <c r="AI46" s="190"/>
      <c r="AJ46" s="190"/>
      <c r="AK46" s="190"/>
      <c r="AL46" s="191"/>
    </row>
    <row r="47" spans="1:38" s="194" customFormat="1" ht="24.75" hidden="1" customHeight="1" x14ac:dyDescent="0.3">
      <c r="A47" s="186" t="s">
        <v>18</v>
      </c>
      <c r="B47" s="191" t="s">
        <v>257</v>
      </c>
      <c r="C47" s="193"/>
      <c r="D47" s="193"/>
      <c r="E47" s="189"/>
      <c r="F47" s="189"/>
      <c r="G47" s="189"/>
      <c r="H47" s="189"/>
      <c r="I47" s="189"/>
      <c r="J47" s="189"/>
      <c r="K47" s="189"/>
      <c r="L47" s="189"/>
      <c r="M47" s="189"/>
      <c r="N47" s="189"/>
      <c r="O47" s="189"/>
      <c r="P47" s="189"/>
      <c r="Q47" s="189"/>
      <c r="R47" s="189"/>
      <c r="S47" s="189"/>
      <c r="T47" s="189"/>
      <c r="U47" s="190"/>
      <c r="V47" s="190"/>
      <c r="W47" s="190"/>
      <c r="X47" s="190"/>
      <c r="Y47" s="190"/>
      <c r="Z47" s="190"/>
      <c r="AA47" s="190"/>
      <c r="AB47" s="190"/>
      <c r="AC47" s="190"/>
      <c r="AD47" s="190"/>
      <c r="AE47" s="190"/>
      <c r="AF47" s="190"/>
      <c r="AG47" s="190"/>
      <c r="AH47" s="190"/>
      <c r="AI47" s="190"/>
      <c r="AJ47" s="190"/>
      <c r="AK47" s="190"/>
      <c r="AL47" s="191"/>
    </row>
    <row r="48" spans="1:38" s="194" customFormat="1" ht="29.25" hidden="1" customHeight="1" x14ac:dyDescent="0.3">
      <c r="A48" s="186">
        <v>1</v>
      </c>
      <c r="B48" s="191" t="s">
        <v>258</v>
      </c>
      <c r="C48" s="193"/>
      <c r="D48" s="193"/>
      <c r="E48" s="189"/>
      <c r="F48" s="189"/>
      <c r="G48" s="189"/>
      <c r="H48" s="189"/>
      <c r="I48" s="189"/>
      <c r="J48" s="189"/>
      <c r="K48" s="189"/>
      <c r="L48" s="189"/>
      <c r="M48" s="189"/>
      <c r="N48" s="189"/>
      <c r="O48" s="189"/>
      <c r="P48" s="189"/>
      <c r="Q48" s="189"/>
      <c r="R48" s="189"/>
      <c r="S48" s="189"/>
      <c r="T48" s="189"/>
      <c r="U48" s="190"/>
      <c r="V48" s="190"/>
      <c r="W48" s="190"/>
      <c r="X48" s="190"/>
      <c r="Y48" s="190"/>
      <c r="Z48" s="190"/>
      <c r="AA48" s="190"/>
      <c r="AB48" s="190"/>
      <c r="AC48" s="190"/>
      <c r="AD48" s="190"/>
      <c r="AE48" s="190"/>
      <c r="AF48" s="190"/>
      <c r="AG48" s="190"/>
      <c r="AH48" s="190"/>
      <c r="AI48" s="190"/>
      <c r="AJ48" s="190"/>
      <c r="AK48" s="190"/>
      <c r="AL48" s="191"/>
    </row>
    <row r="49" spans="1:38" s="194" customFormat="1" ht="30.75" hidden="1" customHeight="1" x14ac:dyDescent="0.3">
      <c r="A49" s="186" t="s">
        <v>35</v>
      </c>
      <c r="B49" s="191" t="s">
        <v>259</v>
      </c>
      <c r="C49" s="193"/>
      <c r="D49" s="193"/>
      <c r="E49" s="189"/>
      <c r="F49" s="189"/>
      <c r="G49" s="189"/>
      <c r="H49" s="189"/>
      <c r="I49" s="189"/>
      <c r="J49" s="189"/>
      <c r="K49" s="189"/>
      <c r="L49" s="189"/>
      <c r="M49" s="189"/>
      <c r="N49" s="189"/>
      <c r="O49" s="189"/>
      <c r="P49" s="189"/>
      <c r="Q49" s="189"/>
      <c r="R49" s="189"/>
      <c r="S49" s="189"/>
      <c r="T49" s="189"/>
      <c r="U49" s="190"/>
      <c r="V49" s="190"/>
      <c r="W49" s="190"/>
      <c r="X49" s="190"/>
      <c r="Y49" s="190"/>
      <c r="Z49" s="190"/>
      <c r="AA49" s="190"/>
      <c r="AB49" s="190"/>
      <c r="AC49" s="190"/>
      <c r="AD49" s="190"/>
      <c r="AE49" s="190"/>
      <c r="AF49" s="190"/>
      <c r="AG49" s="190"/>
      <c r="AH49" s="190"/>
      <c r="AI49" s="190"/>
      <c r="AJ49" s="190"/>
      <c r="AK49" s="190"/>
      <c r="AL49" s="191"/>
    </row>
    <row r="50" spans="1:38" s="194" customFormat="1" ht="28.5" hidden="1" customHeight="1" x14ac:dyDescent="0.3">
      <c r="A50" s="186">
        <v>1</v>
      </c>
      <c r="B50" s="191" t="s">
        <v>258</v>
      </c>
      <c r="C50" s="193"/>
      <c r="D50" s="193"/>
      <c r="E50" s="189"/>
      <c r="F50" s="189"/>
      <c r="G50" s="189"/>
      <c r="H50" s="189"/>
      <c r="I50" s="189"/>
      <c r="J50" s="189"/>
      <c r="K50" s="189"/>
      <c r="L50" s="189"/>
      <c r="M50" s="189"/>
      <c r="N50" s="189"/>
      <c r="O50" s="189"/>
      <c r="P50" s="189"/>
      <c r="Q50" s="189"/>
      <c r="R50" s="189"/>
      <c r="S50" s="189"/>
      <c r="T50" s="189"/>
      <c r="U50" s="190"/>
      <c r="V50" s="190"/>
      <c r="W50" s="190"/>
      <c r="X50" s="190"/>
      <c r="Y50" s="190"/>
      <c r="Z50" s="190"/>
      <c r="AA50" s="190"/>
      <c r="AB50" s="190"/>
      <c r="AC50" s="190"/>
      <c r="AD50" s="190"/>
      <c r="AE50" s="190"/>
      <c r="AF50" s="190"/>
      <c r="AG50" s="190"/>
      <c r="AH50" s="190"/>
      <c r="AI50" s="190"/>
      <c r="AJ50" s="190"/>
      <c r="AK50" s="190"/>
      <c r="AL50" s="191"/>
    </row>
    <row r="51" spans="1:38" s="194" customFormat="1" ht="48" hidden="1" customHeight="1" x14ac:dyDescent="0.3">
      <c r="A51" s="186" t="s">
        <v>54</v>
      </c>
      <c r="B51" s="187" t="s">
        <v>260</v>
      </c>
      <c r="C51" s="193"/>
      <c r="D51" s="193"/>
      <c r="E51" s="189"/>
      <c r="F51" s="189"/>
      <c r="G51" s="189"/>
      <c r="H51" s="189"/>
      <c r="I51" s="189"/>
      <c r="J51" s="189"/>
      <c r="K51" s="189"/>
      <c r="L51" s="189"/>
      <c r="M51" s="189"/>
      <c r="N51" s="189"/>
      <c r="O51" s="189"/>
      <c r="P51" s="189"/>
      <c r="Q51" s="189"/>
      <c r="R51" s="189"/>
      <c r="S51" s="189"/>
      <c r="T51" s="189"/>
      <c r="U51" s="190"/>
      <c r="V51" s="190"/>
      <c r="W51" s="190"/>
      <c r="X51" s="190"/>
      <c r="Y51" s="190"/>
      <c r="Z51" s="190"/>
      <c r="AA51" s="190"/>
      <c r="AB51" s="190"/>
      <c r="AC51" s="190"/>
      <c r="AD51" s="190"/>
      <c r="AE51" s="190"/>
      <c r="AF51" s="190"/>
      <c r="AG51" s="190"/>
      <c r="AH51" s="190"/>
      <c r="AI51" s="190"/>
      <c r="AJ51" s="190"/>
      <c r="AK51" s="190"/>
      <c r="AL51" s="191"/>
    </row>
    <row r="52" spans="1:38" s="194" customFormat="1" ht="30.75" hidden="1" customHeight="1" x14ac:dyDescent="0.3">
      <c r="A52" s="186" t="s">
        <v>18</v>
      </c>
      <c r="B52" s="191" t="s">
        <v>257</v>
      </c>
      <c r="C52" s="193"/>
      <c r="D52" s="193"/>
      <c r="E52" s="189"/>
      <c r="F52" s="189"/>
      <c r="G52" s="189"/>
      <c r="H52" s="189"/>
      <c r="I52" s="189"/>
      <c r="J52" s="189"/>
      <c r="K52" s="189"/>
      <c r="L52" s="189"/>
      <c r="M52" s="189"/>
      <c r="N52" s="189"/>
      <c r="O52" s="189"/>
      <c r="P52" s="189"/>
      <c r="Q52" s="189"/>
      <c r="R52" s="189"/>
      <c r="S52" s="189"/>
      <c r="T52" s="189"/>
      <c r="U52" s="190"/>
      <c r="V52" s="190"/>
      <c r="W52" s="190"/>
      <c r="X52" s="190"/>
      <c r="Y52" s="190"/>
      <c r="Z52" s="190"/>
      <c r="AA52" s="190"/>
      <c r="AB52" s="190"/>
      <c r="AC52" s="190"/>
      <c r="AD52" s="190"/>
      <c r="AE52" s="190"/>
      <c r="AF52" s="190"/>
      <c r="AG52" s="190"/>
      <c r="AH52" s="190"/>
      <c r="AI52" s="190"/>
      <c r="AJ52" s="190"/>
      <c r="AK52" s="190"/>
      <c r="AL52" s="191"/>
    </row>
    <row r="53" spans="1:38" s="194" customFormat="1" ht="33" hidden="1" customHeight="1" x14ac:dyDescent="0.3">
      <c r="A53" s="186">
        <v>1</v>
      </c>
      <c r="B53" s="191" t="s">
        <v>258</v>
      </c>
      <c r="C53" s="193"/>
      <c r="D53" s="193"/>
      <c r="E53" s="189"/>
      <c r="F53" s="189"/>
      <c r="G53" s="189"/>
      <c r="H53" s="189"/>
      <c r="I53" s="189"/>
      <c r="J53" s="189"/>
      <c r="K53" s="189"/>
      <c r="L53" s="189"/>
      <c r="M53" s="189"/>
      <c r="N53" s="189"/>
      <c r="O53" s="189"/>
      <c r="P53" s="189"/>
      <c r="Q53" s="189"/>
      <c r="R53" s="189"/>
      <c r="S53" s="189"/>
      <c r="T53" s="189"/>
      <c r="U53" s="190"/>
      <c r="V53" s="190"/>
      <c r="W53" s="190"/>
      <c r="X53" s="190"/>
      <c r="Y53" s="190"/>
      <c r="Z53" s="190"/>
      <c r="AA53" s="190"/>
      <c r="AB53" s="190"/>
      <c r="AC53" s="190"/>
      <c r="AD53" s="190"/>
      <c r="AE53" s="190"/>
      <c r="AF53" s="190"/>
      <c r="AG53" s="190"/>
      <c r="AH53" s="190"/>
      <c r="AI53" s="190"/>
      <c r="AJ53" s="190"/>
      <c r="AK53" s="190"/>
      <c r="AL53" s="191"/>
    </row>
    <row r="54" spans="1:38" s="194" customFormat="1" ht="31.5" hidden="1" customHeight="1" x14ac:dyDescent="0.3">
      <c r="A54" s="186" t="s">
        <v>35</v>
      </c>
      <c r="B54" s="191" t="s">
        <v>259</v>
      </c>
      <c r="C54" s="193"/>
      <c r="D54" s="193"/>
      <c r="E54" s="189"/>
      <c r="F54" s="189"/>
      <c r="G54" s="189"/>
      <c r="H54" s="189"/>
      <c r="I54" s="189"/>
      <c r="J54" s="189"/>
      <c r="K54" s="189"/>
      <c r="L54" s="189"/>
      <c r="M54" s="189"/>
      <c r="N54" s="189"/>
      <c r="O54" s="189"/>
      <c r="P54" s="189"/>
      <c r="Q54" s="189"/>
      <c r="R54" s="189"/>
      <c r="S54" s="189"/>
      <c r="T54" s="189"/>
      <c r="U54" s="190"/>
      <c r="V54" s="190"/>
      <c r="W54" s="190"/>
      <c r="X54" s="190"/>
      <c r="Y54" s="190"/>
      <c r="Z54" s="190"/>
      <c r="AA54" s="190"/>
      <c r="AB54" s="190"/>
      <c r="AC54" s="190"/>
      <c r="AD54" s="190"/>
      <c r="AE54" s="190"/>
      <c r="AF54" s="190"/>
      <c r="AG54" s="190"/>
      <c r="AH54" s="190"/>
      <c r="AI54" s="190"/>
      <c r="AJ54" s="190"/>
      <c r="AK54" s="190"/>
      <c r="AL54" s="191"/>
    </row>
    <row r="55" spans="1:38" s="194" customFormat="1" ht="32.25" hidden="1" customHeight="1" x14ac:dyDescent="0.3">
      <c r="A55" s="186">
        <v>1</v>
      </c>
      <c r="B55" s="191" t="s">
        <v>258</v>
      </c>
      <c r="C55" s="193"/>
      <c r="D55" s="193"/>
      <c r="E55" s="189"/>
      <c r="F55" s="189"/>
      <c r="G55" s="189"/>
      <c r="H55" s="189"/>
      <c r="I55" s="189"/>
      <c r="J55" s="189"/>
      <c r="K55" s="189"/>
      <c r="L55" s="189"/>
      <c r="M55" s="189"/>
      <c r="N55" s="189"/>
      <c r="O55" s="189"/>
      <c r="P55" s="189"/>
      <c r="Q55" s="189"/>
      <c r="R55" s="189"/>
      <c r="S55" s="189"/>
      <c r="T55" s="189"/>
      <c r="U55" s="190"/>
      <c r="V55" s="190"/>
      <c r="W55" s="190"/>
      <c r="X55" s="190"/>
      <c r="Y55" s="190"/>
      <c r="Z55" s="190"/>
      <c r="AA55" s="190"/>
      <c r="AB55" s="190"/>
      <c r="AC55" s="190"/>
      <c r="AD55" s="190"/>
      <c r="AE55" s="190"/>
      <c r="AF55" s="190"/>
      <c r="AG55" s="190"/>
      <c r="AH55" s="190"/>
      <c r="AI55" s="190"/>
      <c r="AJ55" s="190"/>
      <c r="AK55" s="190"/>
      <c r="AL55" s="191"/>
    </row>
    <row r="56" spans="1:38" ht="36.75" hidden="1" customHeight="1" x14ac:dyDescent="0.25">
      <c r="A56" s="220" t="s">
        <v>131</v>
      </c>
      <c r="B56" s="195" t="s">
        <v>261</v>
      </c>
      <c r="C56" s="196"/>
      <c r="D56" s="196"/>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row>
    <row r="57" spans="1:38" ht="22.5" hidden="1" customHeight="1" x14ac:dyDescent="0.25">
      <c r="A57" s="186" t="s">
        <v>18</v>
      </c>
      <c r="B57" s="191" t="s">
        <v>257</v>
      </c>
      <c r="C57" s="196"/>
      <c r="D57" s="196"/>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row>
    <row r="58" spans="1:38" ht="27.75" hidden="1" customHeight="1" x14ac:dyDescent="0.25">
      <c r="A58" s="186">
        <v>1</v>
      </c>
      <c r="B58" s="191" t="s">
        <v>258</v>
      </c>
      <c r="C58" s="196"/>
      <c r="D58" s="196"/>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row>
    <row r="59" spans="1:38" ht="30" hidden="1" customHeight="1" x14ac:dyDescent="0.25">
      <c r="A59" s="186" t="s">
        <v>35</v>
      </c>
      <c r="B59" s="191" t="s">
        <v>259</v>
      </c>
      <c r="C59" s="196"/>
      <c r="D59" s="196"/>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row>
    <row r="60" spans="1:38" ht="29.25" hidden="1" customHeight="1" x14ac:dyDescent="0.25">
      <c r="A60" s="186">
        <v>1</v>
      </c>
      <c r="B60" s="191" t="s">
        <v>258</v>
      </c>
      <c r="C60" s="196"/>
      <c r="D60" s="196"/>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row>
    <row r="61" spans="1:38" ht="23.4" hidden="1" x14ac:dyDescent="0.25">
      <c r="A61" s="220" t="s">
        <v>262</v>
      </c>
      <c r="B61" s="198" t="s">
        <v>226</v>
      </c>
      <c r="C61" s="188"/>
      <c r="D61" s="188"/>
      <c r="E61" s="189"/>
      <c r="F61" s="189"/>
      <c r="G61" s="189"/>
      <c r="H61" s="189"/>
      <c r="I61" s="189"/>
      <c r="J61" s="189"/>
      <c r="K61" s="189"/>
      <c r="L61" s="189"/>
      <c r="M61" s="189"/>
      <c r="N61" s="189"/>
      <c r="O61" s="189"/>
      <c r="P61" s="189"/>
      <c r="Q61" s="189"/>
      <c r="R61" s="189"/>
      <c r="S61" s="189"/>
      <c r="T61" s="189"/>
      <c r="U61" s="190"/>
      <c r="V61" s="190"/>
      <c r="W61" s="190"/>
      <c r="X61" s="190"/>
      <c r="Y61" s="190"/>
      <c r="Z61" s="190"/>
      <c r="AA61" s="190"/>
      <c r="AB61" s="190"/>
      <c r="AC61" s="190"/>
      <c r="AD61" s="190"/>
      <c r="AE61" s="190"/>
      <c r="AF61" s="190"/>
      <c r="AG61" s="190"/>
      <c r="AH61" s="190"/>
      <c r="AI61" s="190"/>
      <c r="AJ61" s="190"/>
      <c r="AK61" s="190"/>
      <c r="AL61" s="191"/>
    </row>
    <row r="62" spans="1:38" ht="31.5" hidden="1" customHeight="1" x14ac:dyDescent="0.25">
      <c r="A62" s="186" t="s">
        <v>18</v>
      </c>
      <c r="B62" s="191" t="s">
        <v>257</v>
      </c>
      <c r="C62" s="193"/>
      <c r="D62" s="193"/>
      <c r="E62" s="189"/>
      <c r="F62" s="189"/>
      <c r="G62" s="189"/>
      <c r="H62" s="189"/>
      <c r="I62" s="189"/>
      <c r="J62" s="189"/>
      <c r="K62" s="189"/>
      <c r="L62" s="189"/>
      <c r="M62" s="189"/>
      <c r="N62" s="189"/>
      <c r="O62" s="189"/>
      <c r="P62" s="189"/>
      <c r="Q62" s="189"/>
      <c r="R62" s="189"/>
      <c r="S62" s="189"/>
      <c r="T62" s="189"/>
      <c r="U62" s="190"/>
      <c r="V62" s="190"/>
      <c r="W62" s="190"/>
      <c r="X62" s="190"/>
      <c r="Y62" s="190"/>
      <c r="Z62" s="190"/>
      <c r="AA62" s="190"/>
      <c r="AB62" s="190"/>
      <c r="AC62" s="190"/>
      <c r="AD62" s="190"/>
      <c r="AE62" s="190"/>
      <c r="AF62" s="190"/>
      <c r="AG62" s="190"/>
      <c r="AH62" s="190"/>
      <c r="AI62" s="190"/>
      <c r="AJ62" s="190"/>
      <c r="AK62" s="190"/>
      <c r="AL62" s="191"/>
    </row>
    <row r="63" spans="1:38" ht="29.25" hidden="1" customHeight="1" x14ac:dyDescent="0.25">
      <c r="A63" s="186">
        <v>1</v>
      </c>
      <c r="B63" s="191" t="s">
        <v>258</v>
      </c>
      <c r="C63" s="193"/>
      <c r="D63" s="193"/>
      <c r="E63" s="189"/>
      <c r="F63" s="189"/>
      <c r="G63" s="189"/>
      <c r="H63" s="189"/>
      <c r="I63" s="189"/>
      <c r="J63" s="189"/>
      <c r="K63" s="189"/>
      <c r="L63" s="189"/>
      <c r="M63" s="189"/>
      <c r="N63" s="189"/>
      <c r="O63" s="189"/>
      <c r="P63" s="189"/>
      <c r="Q63" s="189"/>
      <c r="R63" s="189"/>
      <c r="S63" s="189"/>
      <c r="T63" s="189"/>
      <c r="U63" s="190"/>
      <c r="V63" s="190"/>
      <c r="W63" s="190"/>
      <c r="X63" s="190"/>
      <c r="Y63" s="190"/>
      <c r="Z63" s="190"/>
      <c r="AA63" s="190"/>
      <c r="AB63" s="190"/>
      <c r="AC63" s="190"/>
      <c r="AD63" s="190"/>
      <c r="AE63" s="190"/>
      <c r="AF63" s="190"/>
      <c r="AG63" s="190"/>
      <c r="AH63" s="190"/>
      <c r="AI63" s="190"/>
      <c r="AJ63" s="190"/>
      <c r="AK63" s="190"/>
      <c r="AL63" s="191"/>
    </row>
    <row r="64" spans="1:38" ht="27" hidden="1" customHeight="1" x14ac:dyDescent="0.25">
      <c r="A64" s="186" t="s">
        <v>35</v>
      </c>
      <c r="B64" s="191" t="s">
        <v>259</v>
      </c>
      <c r="C64" s="193"/>
      <c r="D64" s="193"/>
      <c r="E64" s="189"/>
      <c r="F64" s="189"/>
      <c r="G64" s="189"/>
      <c r="H64" s="189"/>
      <c r="I64" s="189"/>
      <c r="J64" s="189"/>
      <c r="K64" s="189"/>
      <c r="L64" s="189"/>
      <c r="M64" s="189"/>
      <c r="N64" s="189"/>
      <c r="O64" s="189"/>
      <c r="P64" s="189"/>
      <c r="Q64" s="189"/>
      <c r="R64" s="189"/>
      <c r="S64" s="189"/>
      <c r="T64" s="189"/>
      <c r="U64" s="190"/>
      <c r="V64" s="190"/>
      <c r="W64" s="190"/>
      <c r="X64" s="190"/>
      <c r="Y64" s="190"/>
      <c r="Z64" s="190"/>
      <c r="AA64" s="190"/>
      <c r="AB64" s="190"/>
      <c r="AC64" s="190"/>
      <c r="AD64" s="190"/>
      <c r="AE64" s="190"/>
      <c r="AF64" s="190"/>
      <c r="AG64" s="190"/>
      <c r="AH64" s="190"/>
      <c r="AI64" s="190"/>
      <c r="AJ64" s="190"/>
      <c r="AK64" s="190"/>
      <c r="AL64" s="191"/>
    </row>
    <row r="65" spans="1:39" ht="28.5" hidden="1" customHeight="1" x14ac:dyDescent="0.25">
      <c r="A65" s="186">
        <v>1</v>
      </c>
      <c r="B65" s="191" t="s">
        <v>258</v>
      </c>
      <c r="C65" s="193"/>
      <c r="D65" s="193"/>
      <c r="E65" s="189"/>
      <c r="F65" s="189"/>
      <c r="G65" s="189"/>
      <c r="H65" s="189"/>
      <c r="I65" s="189"/>
      <c r="J65" s="189"/>
      <c r="K65" s="189"/>
      <c r="L65" s="189"/>
      <c r="M65" s="189"/>
      <c r="N65" s="189"/>
      <c r="O65" s="189"/>
      <c r="P65" s="189"/>
      <c r="Q65" s="189"/>
      <c r="R65" s="189"/>
      <c r="S65" s="189"/>
      <c r="T65" s="189"/>
      <c r="U65" s="190"/>
      <c r="V65" s="190"/>
      <c r="W65" s="190"/>
      <c r="X65" s="190"/>
      <c r="Y65" s="190"/>
      <c r="Z65" s="190"/>
      <c r="AA65" s="190"/>
      <c r="AB65" s="190"/>
      <c r="AC65" s="190"/>
      <c r="AD65" s="190"/>
      <c r="AE65" s="190"/>
      <c r="AF65" s="190"/>
      <c r="AG65" s="190"/>
      <c r="AH65" s="190"/>
      <c r="AI65" s="190"/>
      <c r="AJ65" s="190"/>
      <c r="AK65" s="190"/>
      <c r="AL65" s="191"/>
    </row>
    <row r="66" spans="1:39" s="182" customFormat="1" ht="62.25" hidden="1" customHeight="1" x14ac:dyDescent="0.3">
      <c r="A66" s="220" t="s">
        <v>264</v>
      </c>
      <c r="B66" s="195" t="s">
        <v>265</v>
      </c>
      <c r="C66" s="180"/>
      <c r="D66" s="180"/>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row>
    <row r="67" spans="1:39" ht="31.5" hidden="1" customHeight="1" x14ac:dyDescent="0.25">
      <c r="A67" s="186" t="s">
        <v>18</v>
      </c>
      <c r="B67" s="191" t="s">
        <v>257</v>
      </c>
      <c r="C67" s="193"/>
      <c r="D67" s="193"/>
      <c r="E67" s="189"/>
      <c r="F67" s="189"/>
      <c r="G67" s="189"/>
      <c r="H67" s="189"/>
      <c r="I67" s="189"/>
      <c r="J67" s="189"/>
      <c r="K67" s="189"/>
      <c r="L67" s="189"/>
      <c r="M67" s="189"/>
      <c r="N67" s="189"/>
      <c r="O67" s="189"/>
      <c r="P67" s="189"/>
      <c r="Q67" s="189"/>
      <c r="R67" s="189"/>
      <c r="S67" s="189"/>
      <c r="T67" s="189"/>
      <c r="U67" s="190"/>
      <c r="V67" s="190"/>
      <c r="W67" s="190"/>
      <c r="X67" s="190"/>
      <c r="Y67" s="190"/>
      <c r="Z67" s="190"/>
      <c r="AA67" s="190"/>
      <c r="AB67" s="190"/>
      <c r="AC67" s="190"/>
      <c r="AD67" s="190"/>
      <c r="AE67" s="190"/>
      <c r="AF67" s="190"/>
      <c r="AG67" s="190"/>
      <c r="AH67" s="190"/>
      <c r="AI67" s="190"/>
      <c r="AJ67" s="190"/>
      <c r="AK67" s="190"/>
      <c r="AL67" s="191"/>
    </row>
    <row r="68" spans="1:39" ht="29.25" hidden="1" customHeight="1" x14ac:dyDescent="0.25">
      <c r="A68" s="186">
        <v>1</v>
      </c>
      <c r="B68" s="191" t="s">
        <v>258</v>
      </c>
      <c r="C68" s="193"/>
      <c r="D68" s="193"/>
      <c r="E68" s="189"/>
      <c r="F68" s="189"/>
      <c r="G68" s="189"/>
      <c r="H68" s="189"/>
      <c r="I68" s="189"/>
      <c r="J68" s="189"/>
      <c r="K68" s="189"/>
      <c r="L68" s="189"/>
      <c r="M68" s="189"/>
      <c r="N68" s="189"/>
      <c r="O68" s="189"/>
      <c r="P68" s="189"/>
      <c r="Q68" s="189"/>
      <c r="R68" s="189"/>
      <c r="S68" s="189"/>
      <c r="T68" s="189"/>
      <c r="U68" s="190"/>
      <c r="V68" s="190"/>
      <c r="W68" s="190"/>
      <c r="X68" s="190"/>
      <c r="Y68" s="190"/>
      <c r="Z68" s="190"/>
      <c r="AA68" s="190"/>
      <c r="AB68" s="190"/>
      <c r="AC68" s="190"/>
      <c r="AD68" s="190"/>
      <c r="AE68" s="190"/>
      <c r="AF68" s="190"/>
      <c r="AG68" s="190"/>
      <c r="AH68" s="190"/>
      <c r="AI68" s="190"/>
      <c r="AJ68" s="190"/>
      <c r="AK68" s="190"/>
      <c r="AL68" s="191"/>
    </row>
    <row r="69" spans="1:39" ht="27" hidden="1" customHeight="1" x14ac:dyDescent="0.25">
      <c r="A69" s="186" t="s">
        <v>35</v>
      </c>
      <c r="B69" s="191" t="s">
        <v>259</v>
      </c>
      <c r="C69" s="193"/>
      <c r="D69" s="193"/>
      <c r="E69" s="189"/>
      <c r="F69" s="189"/>
      <c r="G69" s="189"/>
      <c r="H69" s="189"/>
      <c r="I69" s="189"/>
      <c r="J69" s="189"/>
      <c r="K69" s="189"/>
      <c r="L69" s="189"/>
      <c r="M69" s="189"/>
      <c r="N69" s="189"/>
      <c r="O69" s="189"/>
      <c r="P69" s="189"/>
      <c r="Q69" s="189"/>
      <c r="R69" s="189"/>
      <c r="S69" s="189"/>
      <c r="T69" s="189"/>
      <c r="U69" s="190"/>
      <c r="V69" s="190"/>
      <c r="W69" s="190"/>
      <c r="X69" s="190"/>
      <c r="Y69" s="190"/>
      <c r="Z69" s="190"/>
      <c r="AA69" s="190"/>
      <c r="AB69" s="190"/>
      <c r="AC69" s="190"/>
      <c r="AD69" s="190"/>
      <c r="AE69" s="190"/>
      <c r="AF69" s="190"/>
      <c r="AG69" s="190"/>
      <c r="AH69" s="190"/>
      <c r="AI69" s="190"/>
      <c r="AJ69" s="190"/>
      <c r="AK69" s="190"/>
      <c r="AL69" s="191"/>
    </row>
    <row r="70" spans="1:39" ht="28.5" hidden="1" customHeight="1" x14ac:dyDescent="0.25">
      <c r="A70" s="186">
        <v>1</v>
      </c>
      <c r="B70" s="191" t="s">
        <v>258</v>
      </c>
      <c r="C70" s="193"/>
      <c r="D70" s="193"/>
      <c r="E70" s="189"/>
      <c r="F70" s="189"/>
      <c r="G70" s="189"/>
      <c r="H70" s="189"/>
      <c r="I70" s="189"/>
      <c r="J70" s="189"/>
      <c r="K70" s="189"/>
      <c r="L70" s="189"/>
      <c r="M70" s="189"/>
      <c r="N70" s="189"/>
      <c r="O70" s="189"/>
      <c r="P70" s="189"/>
      <c r="Q70" s="189"/>
      <c r="R70" s="189"/>
      <c r="S70" s="189"/>
      <c r="T70" s="189"/>
      <c r="U70" s="190"/>
      <c r="V70" s="190"/>
      <c r="W70" s="190"/>
      <c r="X70" s="190"/>
      <c r="Y70" s="190"/>
      <c r="Z70" s="190"/>
      <c r="AA70" s="190"/>
      <c r="AB70" s="190"/>
      <c r="AC70" s="190"/>
      <c r="AD70" s="190"/>
      <c r="AE70" s="190"/>
      <c r="AF70" s="190"/>
      <c r="AG70" s="190"/>
      <c r="AH70" s="190"/>
      <c r="AI70" s="190"/>
      <c r="AJ70" s="190"/>
      <c r="AK70" s="190"/>
      <c r="AL70" s="191"/>
    </row>
    <row r="71" spans="1:39" s="182" customFormat="1" ht="73.5" hidden="1" customHeight="1" x14ac:dyDescent="0.3">
      <c r="A71" s="220" t="s">
        <v>266</v>
      </c>
      <c r="B71" s="195" t="s">
        <v>228</v>
      </c>
      <c r="C71" s="180"/>
      <c r="D71" s="180"/>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row>
    <row r="72" spans="1:39" ht="31.5" hidden="1" customHeight="1" x14ac:dyDescent="0.25">
      <c r="A72" s="186" t="s">
        <v>18</v>
      </c>
      <c r="B72" s="191" t="s">
        <v>257</v>
      </c>
      <c r="C72" s="193"/>
      <c r="D72" s="193"/>
      <c r="E72" s="189"/>
      <c r="F72" s="189"/>
      <c r="G72" s="189"/>
      <c r="H72" s="189"/>
      <c r="I72" s="189"/>
      <c r="J72" s="189"/>
      <c r="K72" s="189"/>
      <c r="L72" s="189"/>
      <c r="M72" s="189"/>
      <c r="N72" s="189"/>
      <c r="O72" s="189"/>
      <c r="P72" s="189"/>
      <c r="Q72" s="189"/>
      <c r="R72" s="189"/>
      <c r="S72" s="189"/>
      <c r="T72" s="189"/>
      <c r="U72" s="190"/>
      <c r="V72" s="190"/>
      <c r="W72" s="190"/>
      <c r="X72" s="190"/>
      <c r="Y72" s="190"/>
      <c r="Z72" s="190"/>
      <c r="AA72" s="190"/>
      <c r="AB72" s="190"/>
      <c r="AC72" s="190"/>
      <c r="AD72" s="190"/>
      <c r="AE72" s="190"/>
      <c r="AF72" s="190"/>
      <c r="AG72" s="190"/>
      <c r="AH72" s="190"/>
      <c r="AI72" s="190"/>
      <c r="AJ72" s="190"/>
      <c r="AK72" s="190"/>
      <c r="AL72" s="191"/>
    </row>
    <row r="73" spans="1:39" ht="29.25" hidden="1" customHeight="1" x14ac:dyDescent="0.25">
      <c r="A73" s="186">
        <v>1</v>
      </c>
      <c r="B73" s="191" t="s">
        <v>258</v>
      </c>
      <c r="C73" s="193"/>
      <c r="D73" s="193"/>
      <c r="E73" s="189"/>
      <c r="F73" s="189"/>
      <c r="G73" s="189"/>
      <c r="H73" s="189"/>
      <c r="I73" s="189"/>
      <c r="J73" s="189"/>
      <c r="K73" s="189"/>
      <c r="L73" s="189"/>
      <c r="M73" s="189"/>
      <c r="N73" s="189"/>
      <c r="O73" s="189"/>
      <c r="P73" s="189"/>
      <c r="Q73" s="189"/>
      <c r="R73" s="189"/>
      <c r="S73" s="189"/>
      <c r="T73" s="189"/>
      <c r="U73" s="190"/>
      <c r="V73" s="190"/>
      <c r="W73" s="190"/>
      <c r="X73" s="190"/>
      <c r="Y73" s="190"/>
      <c r="Z73" s="190"/>
      <c r="AA73" s="190"/>
      <c r="AB73" s="190"/>
      <c r="AC73" s="190"/>
      <c r="AD73" s="190"/>
      <c r="AE73" s="190"/>
      <c r="AF73" s="190"/>
      <c r="AG73" s="190"/>
      <c r="AH73" s="190"/>
      <c r="AI73" s="190"/>
      <c r="AJ73" s="190"/>
      <c r="AK73" s="190"/>
      <c r="AL73" s="191"/>
    </row>
    <row r="74" spans="1:39" ht="27" hidden="1" customHeight="1" x14ac:dyDescent="0.25">
      <c r="A74" s="186" t="s">
        <v>35</v>
      </c>
      <c r="B74" s="191" t="s">
        <v>259</v>
      </c>
      <c r="C74" s="193"/>
      <c r="D74" s="193"/>
      <c r="E74" s="189"/>
      <c r="F74" s="189"/>
      <c r="G74" s="189"/>
      <c r="H74" s="189"/>
      <c r="I74" s="189"/>
      <c r="J74" s="189"/>
      <c r="K74" s="189"/>
      <c r="L74" s="189"/>
      <c r="M74" s="189"/>
      <c r="N74" s="189"/>
      <c r="O74" s="189"/>
      <c r="P74" s="189"/>
      <c r="Q74" s="189"/>
      <c r="R74" s="189"/>
      <c r="S74" s="189"/>
      <c r="T74" s="189"/>
      <c r="U74" s="190"/>
      <c r="V74" s="190"/>
      <c r="W74" s="190"/>
      <c r="X74" s="190"/>
      <c r="Y74" s="190"/>
      <c r="Z74" s="190"/>
      <c r="AA74" s="190"/>
      <c r="AB74" s="190"/>
      <c r="AC74" s="190"/>
      <c r="AD74" s="190"/>
      <c r="AE74" s="190"/>
      <c r="AF74" s="190"/>
      <c r="AG74" s="190"/>
      <c r="AH74" s="190"/>
      <c r="AI74" s="190"/>
      <c r="AJ74" s="190"/>
      <c r="AK74" s="190"/>
      <c r="AL74" s="191"/>
    </row>
    <row r="75" spans="1:39" ht="28.5" hidden="1" customHeight="1" x14ac:dyDescent="0.25">
      <c r="A75" s="186">
        <v>1</v>
      </c>
      <c r="B75" s="191" t="s">
        <v>258</v>
      </c>
      <c r="C75" s="193"/>
      <c r="D75" s="193"/>
      <c r="E75" s="189"/>
      <c r="F75" s="189"/>
      <c r="G75" s="189"/>
      <c r="H75" s="189"/>
      <c r="I75" s="189"/>
      <c r="J75" s="189"/>
      <c r="K75" s="189"/>
      <c r="L75" s="189"/>
      <c r="M75" s="189"/>
      <c r="N75" s="189"/>
      <c r="O75" s="189"/>
      <c r="P75" s="189"/>
      <c r="Q75" s="189"/>
      <c r="R75" s="189"/>
      <c r="S75" s="189"/>
      <c r="T75" s="189"/>
      <c r="U75" s="190"/>
      <c r="V75" s="190"/>
      <c r="W75" s="190"/>
      <c r="X75" s="190"/>
      <c r="Y75" s="190"/>
      <c r="Z75" s="190"/>
      <c r="AA75" s="190"/>
      <c r="AB75" s="190"/>
      <c r="AC75" s="190"/>
      <c r="AD75" s="190"/>
      <c r="AE75" s="190"/>
      <c r="AF75" s="190"/>
      <c r="AG75" s="190"/>
      <c r="AH75" s="190"/>
      <c r="AI75" s="190"/>
      <c r="AJ75" s="190"/>
      <c r="AK75" s="190"/>
      <c r="AL75" s="191"/>
    </row>
    <row r="76" spans="1:39" s="182" customFormat="1" ht="21.75" customHeight="1" x14ac:dyDescent="0.3">
      <c r="A76" s="220">
        <v>2</v>
      </c>
      <c r="B76" s="220" t="s">
        <v>230</v>
      </c>
      <c r="C76" s="180"/>
      <c r="D76" s="180"/>
      <c r="E76" s="183">
        <v>1029085.1</v>
      </c>
      <c r="F76" s="183">
        <v>521821.68699999998</v>
      </c>
      <c r="G76" s="183">
        <v>315602.78700000001</v>
      </c>
      <c r="H76" s="183">
        <v>206218.9</v>
      </c>
      <c r="I76" s="183">
        <v>0</v>
      </c>
      <c r="J76" s="183">
        <v>145.613</v>
      </c>
      <c r="K76" s="183">
        <v>145.613</v>
      </c>
      <c r="L76" s="183">
        <v>0</v>
      </c>
      <c r="M76" s="183">
        <v>219380.3</v>
      </c>
      <c r="N76" s="183">
        <v>202456</v>
      </c>
      <c r="O76" s="183">
        <v>16924.300000000003</v>
      </c>
      <c r="P76" s="183"/>
      <c r="Q76" s="183"/>
      <c r="R76" s="183">
        <v>898686.4</v>
      </c>
      <c r="S76" s="183">
        <v>871862</v>
      </c>
      <c r="T76" s="183">
        <v>26824.400000000001</v>
      </c>
      <c r="U76" s="183">
        <v>509036.1</v>
      </c>
      <c r="V76" s="183">
        <v>309792.2</v>
      </c>
      <c r="W76" s="183">
        <v>215540.51300000001</v>
      </c>
      <c r="X76" s="183">
        <v>127.913</v>
      </c>
      <c r="Y76" s="183">
        <v>199360.49999999997</v>
      </c>
      <c r="Z76" s="183">
        <v>0</v>
      </c>
      <c r="AA76" s="183">
        <v>0</v>
      </c>
      <c r="AB76" s="183">
        <v>0</v>
      </c>
      <c r="AC76" s="183">
        <v>16052.1</v>
      </c>
      <c r="AD76" s="183">
        <v>157338.80000000002</v>
      </c>
      <c r="AE76" s="183">
        <v>139481</v>
      </c>
      <c r="AF76" s="183">
        <v>17858.5</v>
      </c>
      <c r="AG76" s="183"/>
      <c r="AH76" s="183">
        <v>287737.5</v>
      </c>
      <c r="AI76" s="183">
        <v>192444</v>
      </c>
      <c r="AJ76" s="183">
        <v>95293.5</v>
      </c>
      <c r="AK76" s="183"/>
      <c r="AL76" s="184"/>
      <c r="AM76" s="185"/>
    </row>
    <row r="77" spans="1:39" s="182" customFormat="1" ht="21.75" customHeight="1" x14ac:dyDescent="0.3">
      <c r="A77" s="220">
        <v>3</v>
      </c>
      <c r="B77" s="220" t="s">
        <v>231</v>
      </c>
      <c r="C77" s="180"/>
      <c r="D77" s="180"/>
      <c r="E77" s="183">
        <v>5403136.252045</v>
      </c>
      <c r="F77" s="183">
        <v>1508606.7931759998</v>
      </c>
      <c r="G77" s="183">
        <v>786450.02032800007</v>
      </c>
      <c r="H77" s="183">
        <v>721176.77284800005</v>
      </c>
      <c r="I77" s="183">
        <v>980</v>
      </c>
      <c r="J77" s="183">
        <v>5414.4063040000001</v>
      </c>
      <c r="K77" s="183">
        <v>0</v>
      </c>
      <c r="L77" s="183">
        <v>4695.1003040000005</v>
      </c>
      <c r="M77" s="183">
        <v>333157.03445399995</v>
      </c>
      <c r="N77" s="183">
        <v>154929</v>
      </c>
      <c r="O77" s="183">
        <v>25465.052967999996</v>
      </c>
      <c r="P77" s="183">
        <v>152762.981486</v>
      </c>
      <c r="Q77" s="183">
        <v>0</v>
      </c>
      <c r="R77" s="183">
        <v>1941484.3451633297</v>
      </c>
      <c r="S77" s="183">
        <v>1815010.5190304297</v>
      </c>
      <c r="T77" s="183">
        <v>126923.82613290001</v>
      </c>
      <c r="U77" s="183">
        <v>1499621.7001759999</v>
      </c>
      <c r="V77" s="183">
        <v>780946.10232800012</v>
      </c>
      <c r="W77" s="183">
        <v>213739.566273</v>
      </c>
      <c r="X77" s="183">
        <v>0</v>
      </c>
      <c r="Y77" s="183">
        <v>115398.19172900001</v>
      </c>
      <c r="Z77" s="183">
        <v>983.91221700000006</v>
      </c>
      <c r="AA77" s="183">
        <v>18838.915559000005</v>
      </c>
      <c r="AB77" s="183">
        <v>78518.546768</v>
      </c>
      <c r="AC77" s="183">
        <v>0</v>
      </c>
      <c r="AD77" s="183">
        <v>154703.60687632998</v>
      </c>
      <c r="AE77" s="183">
        <v>69432.343322972491</v>
      </c>
      <c r="AF77" s="183">
        <v>85271.263553357494</v>
      </c>
      <c r="AG77" s="183"/>
      <c r="AH77" s="183">
        <v>3555833.3291109991</v>
      </c>
      <c r="AI77" s="183">
        <v>442269.31738063745</v>
      </c>
      <c r="AJ77" s="183">
        <v>3113564.0117303622</v>
      </c>
      <c r="AK77" s="183"/>
      <c r="AL77" s="184"/>
      <c r="AM77" s="185"/>
    </row>
    <row r="78" spans="1:39" s="182" customFormat="1" ht="21.75" customHeight="1" x14ac:dyDescent="0.3">
      <c r="A78" s="220">
        <v>4</v>
      </c>
      <c r="B78" s="220" t="s">
        <v>232</v>
      </c>
      <c r="C78" s="180"/>
      <c r="D78" s="180"/>
      <c r="E78" s="183">
        <v>3377385.6310000005</v>
      </c>
      <c r="F78" s="183">
        <v>2387878.5441000001</v>
      </c>
      <c r="G78" s="183">
        <v>536371.03799999994</v>
      </c>
      <c r="H78" s="183">
        <v>1803717.5061000001</v>
      </c>
      <c r="I78" s="183">
        <v>47790</v>
      </c>
      <c r="J78" s="183">
        <v>0</v>
      </c>
      <c r="K78" s="183">
        <v>0</v>
      </c>
      <c r="L78" s="183">
        <v>0</v>
      </c>
      <c r="M78" s="183">
        <v>182982</v>
      </c>
      <c r="N78" s="183">
        <v>140532</v>
      </c>
      <c r="O78" s="183">
        <v>27644</v>
      </c>
      <c r="P78" s="183">
        <v>14806</v>
      </c>
      <c r="Q78" s="183"/>
      <c r="R78" s="183">
        <v>2972604.327</v>
      </c>
      <c r="S78" s="183">
        <v>2925966.2770000002</v>
      </c>
      <c r="T78" s="183">
        <v>46638.049999999996</v>
      </c>
      <c r="U78" s="183">
        <v>2387878.5441000001</v>
      </c>
      <c r="V78" s="183">
        <v>536371.03799999994</v>
      </c>
      <c r="W78" s="183">
        <v>154106</v>
      </c>
      <c r="X78" s="183">
        <v>0</v>
      </c>
      <c r="Y78" s="183">
        <v>118129</v>
      </c>
      <c r="Z78" s="183">
        <v>0</v>
      </c>
      <c r="AA78" s="183">
        <v>0</v>
      </c>
      <c r="AB78" s="183">
        <v>35977</v>
      </c>
      <c r="AC78" s="183">
        <v>0</v>
      </c>
      <c r="AD78" s="183">
        <v>401743.8579</v>
      </c>
      <c r="AE78" s="183">
        <v>196477.21859999996</v>
      </c>
      <c r="AF78" s="183">
        <v>205266.63930000001</v>
      </c>
      <c r="AG78" s="183">
        <v>0</v>
      </c>
      <c r="AH78" s="183">
        <v>806525.16189999995</v>
      </c>
      <c r="AI78" s="183">
        <v>299174.60060000001</v>
      </c>
      <c r="AJ78" s="183">
        <v>507350.5613</v>
      </c>
      <c r="AK78" s="183">
        <v>0</v>
      </c>
      <c r="AL78" s="184"/>
      <c r="AM78" s="185">
        <v>0</v>
      </c>
    </row>
    <row r="79" spans="1:39" s="182" customFormat="1" ht="21.75" customHeight="1" x14ac:dyDescent="0.3">
      <c r="A79" s="220">
        <v>5</v>
      </c>
      <c r="B79" s="220" t="s">
        <v>233</v>
      </c>
      <c r="C79" s="180"/>
      <c r="D79" s="180"/>
      <c r="E79" s="183">
        <v>4644691.1229999997</v>
      </c>
      <c r="F79" s="183">
        <v>1030359.3319999999</v>
      </c>
      <c r="G79" s="183">
        <v>298440</v>
      </c>
      <c r="H79" s="183">
        <v>295355.33199999999</v>
      </c>
      <c r="I79" s="183">
        <v>436564</v>
      </c>
      <c r="J79" s="183">
        <v>0</v>
      </c>
      <c r="K79" s="183">
        <v>0</v>
      </c>
      <c r="L79" s="183">
        <v>0</v>
      </c>
      <c r="M79" s="183">
        <v>387424.07500000001</v>
      </c>
      <c r="N79" s="183">
        <v>116241</v>
      </c>
      <c r="O79" s="183">
        <v>111301.075</v>
      </c>
      <c r="P79" s="183">
        <v>159882</v>
      </c>
      <c r="Q79" s="183">
        <v>0</v>
      </c>
      <c r="R79" s="183">
        <v>1541496.895</v>
      </c>
      <c r="S79" s="183">
        <v>0</v>
      </c>
      <c r="T79" s="183">
        <v>0</v>
      </c>
      <c r="U79" s="183">
        <v>1030359.3319999999</v>
      </c>
      <c r="V79" s="183">
        <v>298440</v>
      </c>
      <c r="W79" s="183">
        <v>341647.07500000001</v>
      </c>
      <c r="X79" s="183">
        <v>0</v>
      </c>
      <c r="Y79" s="183">
        <v>116241</v>
      </c>
      <c r="Z79" s="183">
        <v>0</v>
      </c>
      <c r="AA79" s="183">
        <v>76128.074999999997</v>
      </c>
      <c r="AB79" s="183">
        <v>149278</v>
      </c>
      <c r="AC79" s="183">
        <v>0</v>
      </c>
      <c r="AD79" s="183">
        <v>260633.56300000002</v>
      </c>
      <c r="AE79" s="183">
        <v>141795.65</v>
      </c>
      <c r="AF79" s="183">
        <v>118837.913</v>
      </c>
      <c r="AG79" s="183">
        <v>0</v>
      </c>
      <c r="AH79" s="183">
        <v>1344085.4950000001</v>
      </c>
      <c r="AI79" s="183">
        <v>411404.87799999997</v>
      </c>
      <c r="AJ79" s="183">
        <v>932680.61700000009</v>
      </c>
      <c r="AK79" s="183">
        <v>0</v>
      </c>
      <c r="AL79" s="184"/>
      <c r="AM79" s="185"/>
    </row>
    <row r="80" spans="1:39" s="182" customFormat="1" ht="21.75" customHeight="1" x14ac:dyDescent="0.3">
      <c r="A80" s="220">
        <v>6</v>
      </c>
      <c r="B80" s="220" t="s">
        <v>234</v>
      </c>
      <c r="C80" s="180"/>
      <c r="D80" s="180"/>
      <c r="E80" s="183">
        <v>945328.57700000005</v>
      </c>
      <c r="F80" s="183">
        <v>466734.62800000003</v>
      </c>
      <c r="G80" s="183">
        <v>145702</v>
      </c>
      <c r="H80" s="183">
        <v>266424.62800000003</v>
      </c>
      <c r="I80" s="183">
        <v>54608</v>
      </c>
      <c r="J80" s="183">
        <v>2989</v>
      </c>
      <c r="K80" s="183">
        <v>2989</v>
      </c>
      <c r="L80" s="183"/>
      <c r="M80" s="183">
        <v>161988</v>
      </c>
      <c r="N80" s="183">
        <v>45988</v>
      </c>
      <c r="O80" s="183"/>
      <c r="P80" s="183"/>
      <c r="Q80" s="183">
        <v>0</v>
      </c>
      <c r="R80" s="183">
        <v>784357.39</v>
      </c>
      <c r="S80" s="183">
        <v>727480.39</v>
      </c>
      <c r="T80" s="183">
        <v>56777</v>
      </c>
      <c r="U80" s="183">
        <v>371172</v>
      </c>
      <c r="V80" s="183">
        <v>147818</v>
      </c>
      <c r="W80" s="183">
        <v>44988</v>
      </c>
      <c r="X80" s="183">
        <v>0</v>
      </c>
      <c r="Y80" s="183">
        <v>44988</v>
      </c>
      <c r="Z80" s="183">
        <v>0</v>
      </c>
      <c r="AA80" s="183">
        <v>0</v>
      </c>
      <c r="AB80" s="183">
        <v>0</v>
      </c>
      <c r="AC80" s="183"/>
      <c r="AD80" s="183">
        <v>156568.76199999999</v>
      </c>
      <c r="AE80" s="183">
        <v>82083.5</v>
      </c>
      <c r="AF80" s="183">
        <v>74485.262000000002</v>
      </c>
      <c r="AG80" s="183">
        <v>0</v>
      </c>
      <c r="AH80" s="183">
        <v>315616.94899999996</v>
      </c>
      <c r="AI80" s="183">
        <v>108757</v>
      </c>
      <c r="AJ80" s="183">
        <v>206859.94899999996</v>
      </c>
      <c r="AK80" s="183">
        <v>0</v>
      </c>
      <c r="AL80" s="184"/>
      <c r="AM80" s="185"/>
    </row>
    <row r="81" spans="1:39" s="182" customFormat="1" ht="21.75" customHeight="1" x14ac:dyDescent="0.3">
      <c r="A81" s="220">
        <v>7</v>
      </c>
      <c r="B81" s="220" t="s">
        <v>279</v>
      </c>
      <c r="C81" s="180"/>
      <c r="D81" s="180"/>
      <c r="E81" s="183">
        <v>3045929.0657000006</v>
      </c>
      <c r="F81" s="183">
        <v>2540647.9725619992</v>
      </c>
      <c r="G81" s="183">
        <v>691508.85499999986</v>
      </c>
      <c r="H81" s="183">
        <v>1526629.4989270002</v>
      </c>
      <c r="I81" s="183">
        <v>324320.56663499953</v>
      </c>
      <c r="J81" s="183"/>
      <c r="K81" s="183"/>
      <c r="L81" s="183"/>
      <c r="M81" s="183">
        <v>211154.01400000002</v>
      </c>
      <c r="N81" s="183">
        <v>157346</v>
      </c>
      <c r="O81" s="183">
        <v>53778</v>
      </c>
      <c r="P81" s="183"/>
      <c r="Q81" s="183"/>
      <c r="R81" s="183">
        <v>3061765.7558297217</v>
      </c>
      <c r="S81" s="183">
        <v>2900474.9048297228</v>
      </c>
      <c r="T81" s="183">
        <v>44664.630999999994</v>
      </c>
      <c r="U81" s="183">
        <v>2539761.9725619992</v>
      </c>
      <c r="V81" s="183">
        <v>691508.85499999986</v>
      </c>
      <c r="W81" s="183">
        <v>206479.95748399996</v>
      </c>
      <c r="X81" s="183"/>
      <c r="Y81" s="183">
        <v>154811.05648399997</v>
      </c>
      <c r="Z81" s="183"/>
      <c r="AA81" s="183"/>
      <c r="AB81" s="183"/>
      <c r="AC81" s="183"/>
      <c r="AD81" s="183">
        <v>178940.46200622231</v>
      </c>
      <c r="AE81" s="183">
        <v>143183.38053322223</v>
      </c>
      <c r="AF81" s="183">
        <v>35757.081473000006</v>
      </c>
      <c r="AG81" s="183"/>
      <c r="AH81" s="183">
        <v>278765.60878400004</v>
      </c>
      <c r="AI81" s="183">
        <v>194015.64011100007</v>
      </c>
      <c r="AJ81" s="183">
        <v>84749.96867300001</v>
      </c>
      <c r="AK81" s="183"/>
      <c r="AL81" s="184"/>
      <c r="AM81" s="185"/>
    </row>
    <row r="82" spans="1:39" s="182" customFormat="1" ht="21.75" customHeight="1" x14ac:dyDescent="0.3">
      <c r="A82" s="220">
        <v>8</v>
      </c>
      <c r="B82" s="220" t="s">
        <v>324</v>
      </c>
      <c r="C82" s="180"/>
      <c r="D82" s="180"/>
      <c r="E82" s="183">
        <v>2719183.2124220002</v>
      </c>
      <c r="F82" s="183">
        <v>1280389.5001989999</v>
      </c>
      <c r="G82" s="183">
        <v>114996.708</v>
      </c>
      <c r="H82" s="183">
        <v>1161714.3421990001</v>
      </c>
      <c r="I82" s="183">
        <v>3678.45</v>
      </c>
      <c r="J82" s="183">
        <v>0</v>
      </c>
      <c r="K82" s="183">
        <v>0</v>
      </c>
      <c r="L82" s="183">
        <v>0</v>
      </c>
      <c r="M82" s="183">
        <v>325287.70671499998</v>
      </c>
      <c r="N82" s="183">
        <v>63038.534</v>
      </c>
      <c r="O82" s="183">
        <v>0</v>
      </c>
      <c r="P82" s="183">
        <v>262249.17271499999</v>
      </c>
      <c r="Q82" s="183">
        <v>0</v>
      </c>
      <c r="R82" s="183">
        <v>1679737.9315520001</v>
      </c>
      <c r="S82" s="183">
        <v>1378322.4758520001</v>
      </c>
      <c r="T82" s="183">
        <v>301415.45570000005</v>
      </c>
      <c r="U82" s="183">
        <v>0</v>
      </c>
      <c r="V82" s="183">
        <v>0</v>
      </c>
      <c r="W82" s="183">
        <v>231025.59459200001</v>
      </c>
      <c r="X82" s="183">
        <v>0</v>
      </c>
      <c r="Y82" s="183">
        <v>29499.082999999999</v>
      </c>
      <c r="Z82" s="183">
        <v>0</v>
      </c>
      <c r="AA82" s="183">
        <v>0</v>
      </c>
      <c r="AB82" s="183">
        <v>201526.511592</v>
      </c>
      <c r="AC82" s="183">
        <v>0</v>
      </c>
      <c r="AD82" s="183">
        <v>74060.724638000014</v>
      </c>
      <c r="AE82" s="183">
        <v>0</v>
      </c>
      <c r="AF82" s="183">
        <v>74060.724638000014</v>
      </c>
      <c r="AG82" s="183">
        <v>0</v>
      </c>
      <c r="AH82" s="183">
        <v>1113506.005508</v>
      </c>
      <c r="AI82" s="183">
        <v>0</v>
      </c>
      <c r="AJ82" s="183">
        <v>1113506.005508</v>
      </c>
      <c r="AK82" s="183">
        <v>0</v>
      </c>
      <c r="AL82" s="184"/>
      <c r="AM82" s="185"/>
    </row>
    <row r="85" spans="1:39" x14ac:dyDescent="0.25">
      <c r="AD85" s="221">
        <f>+AD12-AD82</f>
        <v>1387406.5762705519</v>
      </c>
      <c r="AE85" s="221">
        <f t="shared" ref="AE85:AG85" si="1">+AE12-AE82</f>
        <v>785882.0820761947</v>
      </c>
      <c r="AF85" s="221">
        <f t="shared" si="1"/>
        <v>601525.19419435749</v>
      </c>
      <c r="AG85" s="221">
        <f t="shared" si="1"/>
        <v>0</v>
      </c>
    </row>
  </sheetData>
  <mergeCells count="51">
    <mergeCell ref="F6:I7"/>
    <mergeCell ref="F8:F11"/>
    <mergeCell ref="G8:I8"/>
    <mergeCell ref="A3:AL3"/>
    <mergeCell ref="A4:AL4"/>
    <mergeCell ref="U5:AL5"/>
    <mergeCell ref="A6:A11"/>
    <mergeCell ref="B6:B11"/>
    <mergeCell ref="C6:C11"/>
    <mergeCell ref="D6:D11"/>
    <mergeCell ref="E6:E11"/>
    <mergeCell ref="AL6:AL10"/>
    <mergeCell ref="J8:J11"/>
    <mergeCell ref="K8:L8"/>
    <mergeCell ref="M8:M11"/>
    <mergeCell ref="N8:Q8"/>
    <mergeCell ref="J6:L7"/>
    <mergeCell ref="M6:Q7"/>
    <mergeCell ref="R6:T7"/>
    <mergeCell ref="U6:AC7"/>
    <mergeCell ref="AD6:AK7"/>
    <mergeCell ref="W8:AC8"/>
    <mergeCell ref="AD8:AK8"/>
    <mergeCell ref="G9:G11"/>
    <mergeCell ref="H9:H11"/>
    <mergeCell ref="I9:I11"/>
    <mergeCell ref="K9:K11"/>
    <mergeCell ref="L9:L11"/>
    <mergeCell ref="N9:N11"/>
    <mergeCell ref="O9:O11"/>
    <mergeCell ref="P9:P11"/>
    <mergeCell ref="Q9:Q11"/>
    <mergeCell ref="U9:U11"/>
    <mergeCell ref="R8:R11"/>
    <mergeCell ref="S8:T9"/>
    <mergeCell ref="U8:V8"/>
    <mergeCell ref="S10:S11"/>
    <mergeCell ref="T10:T11"/>
    <mergeCell ref="X10:Y10"/>
    <mergeCell ref="Z10:AA10"/>
    <mergeCell ref="AB10:AB11"/>
    <mergeCell ref="V9:V11"/>
    <mergeCell ref="AD10:AD11"/>
    <mergeCell ref="AE10:AG10"/>
    <mergeCell ref="AH10:AH11"/>
    <mergeCell ref="AI10:AK10"/>
    <mergeCell ref="W9:W11"/>
    <mergeCell ref="X9:AC9"/>
    <mergeCell ref="AD9:AG9"/>
    <mergeCell ref="AH9:AK9"/>
    <mergeCell ref="AC10:AC11"/>
  </mergeCells>
  <conditionalFormatting sqref="C13:AK24 C30:AK34 C36:AK39 C41:AK55 C61:AK65 C67:AK70">
    <cfRule type="cellIs" dxfId="28" priority="7" stopIfTrue="1" operator="equal">
      <formula>0</formula>
    </cfRule>
  </conditionalFormatting>
  <conditionalFormatting sqref="C72:AK82">
    <cfRule type="cellIs" dxfId="27" priority="1" stopIfTrue="1" operator="equal">
      <formula>0</formula>
    </cfRule>
  </conditionalFormatting>
  <pageMargins left="0.4" right="0.2" top="0.55000000000000004" bottom="0.45" header="0.3" footer="0.3"/>
  <pageSetup paperSize="8"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PL1</vt:lpstr>
      <vt:lpstr>PL02_dieu chuyen (2)</vt:lpstr>
      <vt:lpstr>PL3a</vt:lpstr>
      <vt:lpstr>PL3b</vt:lpstr>
      <vt:lpstr>PL4</vt:lpstr>
      <vt:lpstr>05a_PPP</vt:lpstr>
      <vt:lpstr>05b_CTDT</vt:lpstr>
      <vt:lpstr>04_TH_NSH</vt:lpstr>
      <vt:lpstr>05_TH_NSX</vt:lpstr>
      <vt:lpstr>PL01_gn</vt:lpstr>
      <vt:lpstr>Sheet1</vt:lpstr>
      <vt:lpstr>'04_TH_NSH'!Print_Area</vt:lpstr>
      <vt:lpstr>'05_TH_NSX'!Print_Area</vt:lpstr>
      <vt:lpstr>'05a_PPP'!Print_Area</vt:lpstr>
      <vt:lpstr>'05b_CTDT'!Print_Area</vt:lpstr>
      <vt:lpstr>'PL02_dieu chuyen (2)'!Print_Area</vt:lpstr>
      <vt:lpstr>'PL1'!Print_Area</vt:lpstr>
      <vt:lpstr>PL3a!Print_Area</vt:lpstr>
      <vt:lpstr>PL3b!Print_Area</vt:lpstr>
      <vt:lpstr>'PL4'!Print_Area</vt:lpstr>
      <vt:lpstr>'04_TH_NSH'!Print_Titles</vt:lpstr>
      <vt:lpstr>'05_TH_NSX'!Print_Titles</vt:lpstr>
      <vt:lpstr>'05a_PPP'!Print_Titles</vt:lpstr>
      <vt:lpstr>'05b_CTDT'!Print_Titles</vt:lpstr>
      <vt:lpstr>'PL02_dieu chuyen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HHC</dc:creator>
  <cp:lastModifiedBy>HHC</cp:lastModifiedBy>
  <cp:lastPrinted>2023-12-01T08:38:11Z</cp:lastPrinted>
  <dcterms:created xsi:type="dcterms:W3CDTF">2022-11-05T08:19:18Z</dcterms:created>
  <dcterms:modified xsi:type="dcterms:W3CDTF">2023-12-05T01:48:05Z</dcterms:modified>
</cp:coreProperties>
</file>